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OP" sheetId="1" r:id="rId1"/>
    <sheet name="BS" sheetId="2" r:id="rId2"/>
    <sheet name="BU" sheetId="3" r:id="rId3"/>
    <sheet name="GT" sheetId="4" r:id="rId4"/>
    <sheet name="PK" sheetId="5" r:id="rId5"/>
    <sheet name="ZB" sheetId="6" r:id="rId6"/>
  </sheets>
  <definedNames/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<sst xmlns="http://schemas.openxmlformats.org/spreadsheetml/2006/main" count="902" uniqueCount="694">
  <si>
    <t>AOP</t>
  </si>
  <si>
    <t>OPIS</t>
  </si>
  <si>
    <t>Stanje 31.12. prethodne godine</t>
  </si>
  <si>
    <t>AKTIVA</t>
  </si>
  <si>
    <t xml:space="preserve">A) </t>
  </si>
  <si>
    <t xml:space="preserve">B) </t>
  </si>
  <si>
    <t>1.</t>
  </si>
  <si>
    <t>2.</t>
  </si>
  <si>
    <t>Goodwill</t>
  </si>
  <si>
    <t>Ostala nematerijalna imovina</t>
  </si>
  <si>
    <t xml:space="preserve">C) </t>
  </si>
  <si>
    <t>3.</t>
  </si>
  <si>
    <t xml:space="preserve"> Oprema</t>
  </si>
  <si>
    <t xml:space="preserve"> Zemljišta i građevinski objekti koji služe društvu za provođenje djelatnosti</t>
  </si>
  <si>
    <t>Zemljišta i građevinski objekti koji ne služe društvu za provođenje  djelatnosti</t>
  </si>
  <si>
    <t xml:space="preserve">I. </t>
  </si>
  <si>
    <t>II.</t>
  </si>
  <si>
    <t>III.</t>
  </si>
  <si>
    <t>1.1.</t>
  </si>
  <si>
    <t>1.2.</t>
  </si>
  <si>
    <t>2.1.</t>
  </si>
  <si>
    <t>2.2.</t>
  </si>
  <si>
    <t>2.3.</t>
  </si>
  <si>
    <t>2.4.</t>
  </si>
  <si>
    <t>3.1.</t>
  </si>
  <si>
    <t>3.2.</t>
  </si>
  <si>
    <t>3.3.</t>
  </si>
  <si>
    <t>3.4.</t>
  </si>
  <si>
    <t>4.</t>
  </si>
  <si>
    <t>4.1.</t>
  </si>
  <si>
    <t>4.2.</t>
  </si>
  <si>
    <t>4.3.</t>
  </si>
  <si>
    <t>IV.</t>
  </si>
  <si>
    <t>Depoziti kao preuz. Poslovanja osiguranja u reosiguranje (depoziti kod cedenta)</t>
  </si>
  <si>
    <t>Dionice i udjeli u podružnicama</t>
  </si>
  <si>
    <t>Dionice i udjeli u pridruženim društvima</t>
  </si>
  <si>
    <t>Dužnički vrijednosni papiri i drugi vrijednosni papiri s fiksnim prihodom</t>
  </si>
  <si>
    <t>Ostala ulaganja koja se drže do dospjeća</t>
  </si>
  <si>
    <t>Dionice, udjeli i drugi vrijednosni papiri koji nose promjenljivi prihod</t>
  </si>
  <si>
    <t>Udjeli u investicijskim fondovima</t>
  </si>
  <si>
    <t>Ostala ulaganja raspoloživa za prodaju</t>
  </si>
  <si>
    <t xml:space="preserve">Ostala ulaganja </t>
  </si>
  <si>
    <t>Depoziti kod kreditnih institucija (banaka)</t>
  </si>
  <si>
    <t xml:space="preserve"> Zajmovi</t>
  </si>
  <si>
    <t>Ostali zajmovi i potraživanja</t>
  </si>
  <si>
    <t xml:space="preserve">D) </t>
  </si>
  <si>
    <t>ULAGANJA ZA RAČUN I RIZIK VLASNIKA POLICA ŽIVOTNOG OSIGURANJA</t>
  </si>
  <si>
    <t xml:space="preserve">E) </t>
  </si>
  <si>
    <t xml:space="preserve">F) </t>
  </si>
  <si>
    <t>Prijenosne premije, udio reosiguranja</t>
  </si>
  <si>
    <t>Matematička rezerva osiguranja, udio reosiguranja</t>
  </si>
  <si>
    <t>Rezervacije za štete, udio reosiguranja</t>
  </si>
  <si>
    <t>5.</t>
  </si>
  <si>
    <t>6.</t>
  </si>
  <si>
    <t>Ostale osigurateljno-tehničke rezerve, udio reosiguranja</t>
  </si>
  <si>
    <t>Tehničke rezerve životnog osiguranja kada ugovaratelj snosi rizik osiguranja, udio reosiguranja</t>
  </si>
  <si>
    <t>7.</t>
  </si>
  <si>
    <t>Odgođena porezna imovina</t>
  </si>
  <si>
    <t xml:space="preserve">H) </t>
  </si>
  <si>
    <t>Od osiguranika</t>
  </si>
  <si>
    <t>Od zastupnika odnosno posrednika u osiguranja</t>
  </si>
  <si>
    <t>Potraživanja iz poslova suosiguranja i reosiguranja</t>
  </si>
  <si>
    <t>Ostala potraživanja</t>
  </si>
  <si>
    <t>Potraživanja iz drugih poslova osiguranja</t>
  </si>
  <si>
    <t>Potraživanja za prinose na ulaganja</t>
  </si>
  <si>
    <t>Sredstva na poslovnom računu</t>
  </si>
  <si>
    <t>Sredstva na računu imovine za pokriće matematičke rezerve</t>
  </si>
  <si>
    <t>Novčana sredstva u blagajni</t>
  </si>
  <si>
    <t>Dugotrajna imovina namjenjena za prodaju i prestanak poslovanja</t>
  </si>
  <si>
    <t>1.3.</t>
  </si>
  <si>
    <t>J)</t>
  </si>
  <si>
    <t>Razgraničene kamate i najamnine</t>
  </si>
  <si>
    <t>Razgraničeni troškovi pribave</t>
  </si>
  <si>
    <t>Ost.unaprijed plaćeni troškovi budućeg perioda i nedospjela naplata perioda</t>
  </si>
  <si>
    <t>K)</t>
  </si>
  <si>
    <t>VANBILANSNA EVIDENCIJA</t>
  </si>
  <si>
    <t>PASIVA</t>
  </si>
  <si>
    <t>Uplaćeni kapital - redovne dionice</t>
  </si>
  <si>
    <t>Uplaćeni kapital - povlaštene dionice</t>
  </si>
  <si>
    <t>Premije na emitirane dionice (rezerve kapitala)</t>
  </si>
  <si>
    <t>Zemljišta i građevinskih objekata</t>
  </si>
  <si>
    <t>Finansijskih ulaganja</t>
  </si>
  <si>
    <t>Ostale revalorizacijske rezerve</t>
  </si>
  <si>
    <t>Statutarne rezerve</t>
  </si>
  <si>
    <t>Ostale rezerve</t>
  </si>
  <si>
    <t>Zakonske rezerve</t>
  </si>
  <si>
    <t>Zadržana dobit</t>
  </si>
  <si>
    <t>Preneseni gubitak (-)</t>
  </si>
  <si>
    <t>5.1.</t>
  </si>
  <si>
    <t>5.2.</t>
  </si>
  <si>
    <t>Dobit tekućeg obračunskog perioda</t>
  </si>
  <si>
    <t>Gubutak tekućeg obračunskog perioda (-)</t>
  </si>
  <si>
    <t>6.1.</t>
  </si>
  <si>
    <t>6.2.</t>
  </si>
  <si>
    <t>OBAVEZE DRUGOG REDA (PODREĐENE OBAVEZE)</t>
  </si>
  <si>
    <t>Prijenosne premije, bruto iznos</t>
  </si>
  <si>
    <t>Matematička rezerva osiguranja, bruto iznos</t>
  </si>
  <si>
    <t>Rezerve za povrate premija ovisne i neovisne o rezultatu (bonusi i popusti), bruto iznos</t>
  </si>
  <si>
    <t>TEHNIČKE REZERVE ŽIVOTNIH OSIGURANJA KADA UGOVARAČ SNOSI RIZIK</t>
  </si>
  <si>
    <t>Rezerve za penzije i slične obaveze</t>
  </si>
  <si>
    <t>Odgođena porezna obaveza</t>
  </si>
  <si>
    <t>DEPOZITI ZADRŽANI IZ POSLA PREDANOG U REOSIGURANJE</t>
  </si>
  <si>
    <t xml:space="preserve">G) </t>
  </si>
  <si>
    <t>Obaveze po zajmovima</t>
  </si>
  <si>
    <t>Obaveze po izdatim vrijednosnim papirima</t>
  </si>
  <si>
    <t>Ostale finansijske obaveze</t>
  </si>
  <si>
    <t xml:space="preserve">I) </t>
  </si>
  <si>
    <t>Obaveze proizašle iz neposrednih poslova osiguranja</t>
  </si>
  <si>
    <t>Obaveze proizašle iz poslova suosiguranja i reosiguranja</t>
  </si>
  <si>
    <t>Ostale obaveze</t>
  </si>
  <si>
    <t xml:space="preserve">J) </t>
  </si>
  <si>
    <t>Razgraničena provizija reosiguranja</t>
  </si>
  <si>
    <t>Ostalo odgođeno plaćanje troškova i prihod budućeg perioda</t>
  </si>
  <si>
    <t xml:space="preserve">K) </t>
  </si>
  <si>
    <t xml:space="preserve">L) </t>
  </si>
  <si>
    <t>003</t>
  </si>
  <si>
    <t>012</t>
  </si>
  <si>
    <t>033</t>
  </si>
  <si>
    <t>078</t>
  </si>
  <si>
    <t>090</t>
  </si>
  <si>
    <t>101</t>
  </si>
  <si>
    <t>900</t>
  </si>
  <si>
    <t>901</t>
  </si>
  <si>
    <t>902, 903</t>
  </si>
  <si>
    <t>921</t>
  </si>
  <si>
    <t>922</t>
  </si>
  <si>
    <t>920, 923</t>
  </si>
  <si>
    <t>910</t>
  </si>
  <si>
    <t>911</t>
  </si>
  <si>
    <t>912</t>
  </si>
  <si>
    <t>930</t>
  </si>
  <si>
    <t>931</t>
  </si>
  <si>
    <t>941</t>
  </si>
  <si>
    <t>960</t>
  </si>
  <si>
    <t>213</t>
  </si>
  <si>
    <t>210</t>
  </si>
  <si>
    <t>211,  214,  215, 219</t>
  </si>
  <si>
    <t>230, 231, 232</t>
  </si>
  <si>
    <t xml:space="preserve">233, </t>
  </si>
  <si>
    <t>294</t>
  </si>
  <si>
    <t>285</t>
  </si>
  <si>
    <t>000, 001, 002, 004, 005, 007, 008, 009</t>
  </si>
  <si>
    <t>010, 011</t>
  </si>
  <si>
    <t>020, 021</t>
  </si>
  <si>
    <t>031, 032</t>
  </si>
  <si>
    <t>9501</t>
  </si>
  <si>
    <t>961</t>
  </si>
  <si>
    <t>9511, 9521</t>
  </si>
  <si>
    <t>9531, 9551</t>
  </si>
  <si>
    <t>9561</t>
  </si>
  <si>
    <t>dio 120, 121</t>
  </si>
  <si>
    <t>125, 128, 129, grupa 13</t>
  </si>
  <si>
    <t>100, 103</t>
  </si>
  <si>
    <t>990-994</t>
  </si>
  <si>
    <t>070, 071, 151</t>
  </si>
  <si>
    <t>072, 073, 034, 150</t>
  </si>
  <si>
    <t>08</t>
  </si>
  <si>
    <t>dio 970</t>
  </si>
  <si>
    <t>996-999</t>
  </si>
  <si>
    <t>041</t>
  </si>
  <si>
    <t>040, 049</t>
  </si>
  <si>
    <t>050, 053, 054</t>
  </si>
  <si>
    <t>051</t>
  </si>
  <si>
    <t>052</t>
  </si>
  <si>
    <t>059</t>
  </si>
  <si>
    <t>060, 063, 064</t>
  </si>
  <si>
    <t>061</t>
  </si>
  <si>
    <t>062</t>
  </si>
  <si>
    <t>069</t>
  </si>
  <si>
    <t>074, 075, 076, 079, 152, 158, 159</t>
  </si>
  <si>
    <t>9701</t>
  </si>
  <si>
    <t>9571</t>
  </si>
  <si>
    <t xml:space="preserve">102, 104, 105, 106, </t>
  </si>
  <si>
    <t>153, 154</t>
  </si>
  <si>
    <t>190, 191</t>
  </si>
  <si>
    <t>192</t>
  </si>
  <si>
    <t>193, 195</t>
  </si>
  <si>
    <t>940</t>
  </si>
  <si>
    <t>9510, 9520</t>
  </si>
  <si>
    <t>9550</t>
  </si>
  <si>
    <t>9560</t>
  </si>
  <si>
    <t>234, 235, 236, 237, 238, 239</t>
  </si>
  <si>
    <t>22, 20, 24, 25, 261, 269</t>
  </si>
  <si>
    <t>Ostale obaveze iz poslova osiguranja</t>
  </si>
  <si>
    <t>Vlastite dionice</t>
  </si>
  <si>
    <t>Obaveze za otuđenje i prekinuto poslovanje</t>
  </si>
  <si>
    <t>A)</t>
  </si>
  <si>
    <t>H)</t>
  </si>
  <si>
    <t>I)</t>
  </si>
  <si>
    <t>Ostala materijalna imovina koja ne služi društvu za provođenje djelatnosti</t>
  </si>
  <si>
    <t>022 - 029</t>
  </si>
  <si>
    <t>ODGOĐENA POREZNA IMOVINA</t>
  </si>
  <si>
    <t xml:space="preserve">ODGOĐENA POREZNA OBAVEZA </t>
  </si>
  <si>
    <t>216</t>
  </si>
  <si>
    <t>Konto/račun</t>
  </si>
  <si>
    <t xml:space="preserve">013, 014, 015, 016, 017, 018, 019, </t>
  </si>
  <si>
    <t>grupa 11, klasa 3</t>
  </si>
  <si>
    <t>Ostala imovina i zalihe</t>
  </si>
  <si>
    <t xml:space="preserve"> Ostala materijalna imovina</t>
  </si>
  <si>
    <t>Rezerva za neistekle rizike, udio reosiguranja</t>
  </si>
  <si>
    <t>9500</t>
  </si>
  <si>
    <t>9530</t>
  </si>
  <si>
    <t>Rezerva za regresna potraživanja , bruto iznos</t>
  </si>
  <si>
    <t>Rezerve za neistekle rizike, bruto iznos</t>
  </si>
  <si>
    <t>Rezerve za nastale prijavljene i nastale neprijavljene štete, bruto iznos</t>
  </si>
  <si>
    <t>283</t>
  </si>
  <si>
    <t>290, 291, 292, 293, 299, 281, 282, 284, 289</t>
  </si>
  <si>
    <t>Rezerve za povrate premija ovisne i neovisne o rezultatu (bonusi i popusti) i rezerve za regresna potraživanja za štete, udio reoisiguranja</t>
  </si>
  <si>
    <t>122, 123, 124, 130, 131,132,140</t>
  </si>
  <si>
    <t>161, 162, 163, 164</t>
  </si>
  <si>
    <t>grupe 14 osim konta 140, 18, dio 16</t>
  </si>
  <si>
    <t>BILANS STANJA DRUŠTAVA ZA OSIGURANJE</t>
  </si>
  <si>
    <t>MP</t>
  </si>
  <si>
    <t>Direktor</t>
  </si>
  <si>
    <t>BILANS USPJEHA DRUŠTAVA ZA OSIGURANJE</t>
  </si>
  <si>
    <t>01.01. do 31.12. prethodne godine</t>
  </si>
  <si>
    <t>01.01. do 31.12. tekuće godine</t>
  </si>
  <si>
    <t xml:space="preserve">I </t>
  </si>
  <si>
    <t>700, 710</t>
  </si>
  <si>
    <t xml:space="preserve">1. </t>
  </si>
  <si>
    <t>Zaračunate bruto premije</t>
  </si>
  <si>
    <t>701</t>
  </si>
  <si>
    <t>Premije suosiguranja</t>
  </si>
  <si>
    <t>705, 714</t>
  </si>
  <si>
    <t xml:space="preserve">3. </t>
  </si>
  <si>
    <t>Ispravak vrijednosti i naplaćeni ispravak vrijednosti premije u osiguranja/suosiguranja</t>
  </si>
  <si>
    <t>dio 702, 712</t>
  </si>
  <si>
    <t xml:space="preserve">4. </t>
  </si>
  <si>
    <t>Premija predata u reosiguranje (-)</t>
  </si>
  <si>
    <t>dio 702</t>
  </si>
  <si>
    <t xml:space="preserve">5. </t>
  </si>
  <si>
    <t>Premija predata u saosiguranje (-)</t>
  </si>
  <si>
    <t>703, 711</t>
  </si>
  <si>
    <t xml:space="preserve">6. </t>
  </si>
  <si>
    <t>Promjena bruto rezervi prijenosnih premija (+/-)</t>
  </si>
  <si>
    <t>7040, 713</t>
  </si>
  <si>
    <t xml:space="preserve">7. </t>
  </si>
  <si>
    <t>Promjena rezervi prijenosnih premija, udio reosiguranja (+/-)</t>
  </si>
  <si>
    <t>7041</t>
  </si>
  <si>
    <t xml:space="preserve">8. </t>
  </si>
  <si>
    <t>Promjena rezervi prijenosnih premija, udio suosiguranja (+/-)</t>
  </si>
  <si>
    <t>II</t>
  </si>
  <si>
    <t>743</t>
  </si>
  <si>
    <t>Prihod od podružnica, pridruženih društava i sudjelovanja u zajedničkim ulaganjima</t>
  </si>
  <si>
    <t>Prihodi od ulaganja u  zemljišta i građevinskih objekata (013+014+015)</t>
  </si>
  <si>
    <t>744</t>
  </si>
  <si>
    <t>Prihod od najma</t>
  </si>
  <si>
    <t>Prihod od povećanja vrijednosti zemljišta i građevinskih objekata</t>
  </si>
  <si>
    <t>748</t>
  </si>
  <si>
    <t>Prihod od prodaje zemljišta i građevinskih objekata</t>
  </si>
  <si>
    <t>740</t>
  </si>
  <si>
    <t>Prihod od kamata</t>
  </si>
  <si>
    <t>746</t>
  </si>
  <si>
    <t>Nerealizirani dobici od ulaganja po fer vrijednosti kroz račun dobiti i gubitka</t>
  </si>
  <si>
    <t xml:space="preserve">Dobici od prodaje (realizacije) finansijskih ulaganja (019+020+021)  </t>
  </si>
  <si>
    <t>747</t>
  </si>
  <si>
    <t>Ulaganja po fer vrijednosti kroz račun dobiti i gubitka</t>
  </si>
  <si>
    <t>Ulaganja raspoloživa za prodaju</t>
  </si>
  <si>
    <t>5.3.</t>
  </si>
  <si>
    <t>Ostali dobici od prodaje finansijskih ulaganja</t>
  </si>
  <si>
    <t>742</t>
  </si>
  <si>
    <t>Neto pozitivne kursne razlike</t>
  </si>
  <si>
    <t>749, 745, 741</t>
  </si>
  <si>
    <t>Ostali prihod od ulaganja</t>
  </si>
  <si>
    <t>720</t>
  </si>
  <si>
    <t>III</t>
  </si>
  <si>
    <t>Prihodi od provizija i naknada</t>
  </si>
  <si>
    <t>706, 707, 715, 716, 721, 722, 729</t>
  </si>
  <si>
    <t xml:space="preserve"> IV</t>
  </si>
  <si>
    <t>Ostali osigurateljno-tehnički prihod, neto od reosiguranja</t>
  </si>
  <si>
    <t>grupa 73, 7581</t>
  </si>
  <si>
    <t>V</t>
  </si>
  <si>
    <t>Ostali prihodi</t>
  </si>
  <si>
    <t>VI</t>
  </si>
  <si>
    <t>Izdaci za štete (029+030+031)</t>
  </si>
  <si>
    <t>400, 401, 410</t>
  </si>
  <si>
    <t>Bruto iznos</t>
  </si>
  <si>
    <t>402</t>
  </si>
  <si>
    <t>Udio suosiguranja (-)</t>
  </si>
  <si>
    <t>403, 411</t>
  </si>
  <si>
    <t>Udio reosiguranja (-)</t>
  </si>
  <si>
    <t>Promjena rezervacija za štete (+/-) (033+034+035)</t>
  </si>
  <si>
    <t>4210, 4220</t>
  </si>
  <si>
    <t>4212</t>
  </si>
  <si>
    <t>4211</t>
  </si>
  <si>
    <t>VII</t>
  </si>
  <si>
    <t>Promjena matematičke rezerve osiguranja (+/-) (038+039)</t>
  </si>
  <si>
    <t>4200</t>
  </si>
  <si>
    <t xml:space="preserve">1.1. </t>
  </si>
  <si>
    <t>Bruto iznos (+/-)</t>
  </si>
  <si>
    <t>4201</t>
  </si>
  <si>
    <t xml:space="preserve">1.2. </t>
  </si>
  <si>
    <r>
      <t>Promjene ostalih tehničkih rezer</t>
    </r>
    <r>
      <rPr>
        <sz val="8"/>
        <rFont val="Arial"/>
        <family val="2"/>
      </rPr>
      <t>vacija, neto od reosiguranja (+/-) (041+042+043)</t>
    </r>
  </si>
  <si>
    <t>4230, 4240, 426</t>
  </si>
  <si>
    <t>4232,4242</t>
  </si>
  <si>
    <t>4231, 4241</t>
  </si>
  <si>
    <t>VIII</t>
  </si>
  <si>
    <t>4250</t>
  </si>
  <si>
    <t>4252</t>
  </si>
  <si>
    <t>4251</t>
  </si>
  <si>
    <t>IX</t>
  </si>
  <si>
    <t xml:space="preserve">dio 483, </t>
  </si>
  <si>
    <t>Ovisni o rezultatu</t>
  </si>
  <si>
    <t>dio 483,</t>
  </si>
  <si>
    <t>Neovisni o rezultatu</t>
  </si>
  <si>
    <t>X</t>
  </si>
  <si>
    <t>Troškovi pribave (053+054+055)</t>
  </si>
  <si>
    <t>4300 i 4301</t>
  </si>
  <si>
    <t>Provizija</t>
  </si>
  <si>
    <t>431, 432, 430 osim 4300 i 4301</t>
  </si>
  <si>
    <t>Ostali troškovi pribave</t>
  </si>
  <si>
    <t>433</t>
  </si>
  <si>
    <t>Promjena razgraničenih troškova pribave (+/-)</t>
  </si>
  <si>
    <t>Troškovi uprave (administrativni troškovi) (057+058+059)</t>
  </si>
  <si>
    <t>4441</t>
  </si>
  <si>
    <t xml:space="preserve">Amortizacija </t>
  </si>
  <si>
    <t>grupa 47</t>
  </si>
  <si>
    <t>Plaće, porezi i doprinosi iz plaća i na plaće</t>
  </si>
  <si>
    <t xml:space="preserve">440, 441, 442, grupa 45, </t>
  </si>
  <si>
    <t>Ostali troškovi uprave</t>
  </si>
  <si>
    <t>XI</t>
  </si>
  <si>
    <t>4440</t>
  </si>
  <si>
    <t>Amortizacija građevinskih objekata koji ne služe društvu za obavljanje djelatnosti</t>
  </si>
  <si>
    <t>460</t>
  </si>
  <si>
    <t>Kamate</t>
  </si>
  <si>
    <t>462</t>
  </si>
  <si>
    <t>Usklađivanje vrijednosti (smanjenje) ulaganja</t>
  </si>
  <si>
    <t>465, 466</t>
  </si>
  <si>
    <t>Gubici ostvareni pri prodaji (realizaciji) ulaganja</t>
  </si>
  <si>
    <t>461</t>
  </si>
  <si>
    <t>Neto negativne kursne razlike</t>
  </si>
  <si>
    <t>463, 464, 469</t>
  </si>
  <si>
    <t>Ostali troškovi ulaganja</t>
  </si>
  <si>
    <t>XII</t>
  </si>
  <si>
    <t>484,485</t>
  </si>
  <si>
    <t>Troškovi za preventivnu djelatnost</t>
  </si>
  <si>
    <t>480, 481, 482, 486, 489</t>
  </si>
  <si>
    <t>Ostali tehnički troškovi osiguranja</t>
  </si>
  <si>
    <t>XIII</t>
  </si>
  <si>
    <t>Ostali troškovi, uključujući vrijednost usklađenja</t>
  </si>
  <si>
    <t>800/801</t>
  </si>
  <si>
    <t>XIV</t>
  </si>
  <si>
    <t>XV</t>
  </si>
  <si>
    <t>810, 811</t>
  </si>
  <si>
    <t>Tekući porez</t>
  </si>
  <si>
    <t>Odgođeni porez</t>
  </si>
  <si>
    <t>820/821</t>
  </si>
  <si>
    <t>XVI</t>
  </si>
  <si>
    <t>7580/4580</t>
  </si>
  <si>
    <t>XVII</t>
  </si>
  <si>
    <t>Dobit ili gubitak od prekinutog poslovanja</t>
  </si>
  <si>
    <t>XVIII</t>
  </si>
  <si>
    <t>XIX</t>
  </si>
  <si>
    <t>Promjena revalorizacijskih rezervi (MRS 16 i MRS 38)</t>
  </si>
  <si>
    <t>Aktuarski dobici/gubici</t>
  </si>
  <si>
    <t>Dobici ili gubici iz preračunavanja inozemnog poslovanja (MRS 21)</t>
  </si>
  <si>
    <t>Ponovno mjerenje finansijske imovine raspoložive za prodaju (MRS 39)</t>
  </si>
  <si>
    <t>Dobici ili gubici od zaštite novčanog toka (MRS 39, t.100)</t>
  </si>
  <si>
    <t>Udjeli u ostaloj sveobuhvatnoj dobiti pridruženih društava (MRS 1, t.82h)</t>
  </si>
  <si>
    <t>XX</t>
  </si>
  <si>
    <t>Porez na ostalu sveobuhvatnu dobit</t>
  </si>
  <si>
    <t>XXI</t>
  </si>
  <si>
    <t>XXII</t>
  </si>
  <si>
    <t>Dobit ili gubitak prema vlasništvu</t>
  </si>
  <si>
    <t>a)</t>
  </si>
  <si>
    <t>Vlasnicima matice</t>
  </si>
  <si>
    <t>b)</t>
  </si>
  <si>
    <t>Vlasnicima manjinskog interesa</t>
  </si>
  <si>
    <t>UKUPNO</t>
  </si>
  <si>
    <t>Ukupna sveobuhvatna dobit prema vlasništvu</t>
  </si>
  <si>
    <t>PRIJEDLOG RASPODJELE DOBITI</t>
  </si>
  <si>
    <t>Dobit obračunskog razdoblja (pozicija XVI - ako je pozitivna) (097+098+099+100+101+102)</t>
  </si>
  <si>
    <t>835</t>
  </si>
  <si>
    <t>Pokriće gubitka</t>
  </si>
  <si>
    <t>830</t>
  </si>
  <si>
    <t>831, 834</t>
  </si>
  <si>
    <t>837</t>
  </si>
  <si>
    <t>832, 836</t>
  </si>
  <si>
    <t>Dio dobiti dioničarima, ulagačima, djelatnicima i dr.</t>
  </si>
  <si>
    <t>Dio dobiti osiguranicima (103+104)</t>
  </si>
  <si>
    <t>Osiguranici životnih osiguranja</t>
  </si>
  <si>
    <t>Osiguranici neživotnih osiguranja</t>
  </si>
  <si>
    <t>UKUPNI PRIHODI</t>
  </si>
  <si>
    <t>UKUPNI RASHODI</t>
  </si>
  <si>
    <t xml:space="preserve">IZVJEŠTAJ O TOKOVIMA GOTOVINE DRUŠTAVA ZA OSIGURANJE </t>
  </si>
  <si>
    <t>Pozicija</t>
  </si>
  <si>
    <t>Oznaka AOP-a</t>
  </si>
  <si>
    <t>IZNOS</t>
  </si>
  <si>
    <t>Tekuća godina</t>
  </si>
  <si>
    <t>Prethodna godina</t>
  </si>
  <si>
    <t xml:space="preserve">A. TOKOVI GOTOVINE IZ POSLOVNIH AKTIVNOSTI </t>
  </si>
  <si>
    <t>1. Dobit prije poreza (gubitak)</t>
  </si>
  <si>
    <t>001</t>
  </si>
  <si>
    <t>Usklađenje za:</t>
  </si>
  <si>
    <t>2. Amortizacija materijalnih sredstava</t>
  </si>
  <si>
    <t>002</t>
  </si>
  <si>
    <t>3. Amortizacija nematerijalnih sredstava</t>
  </si>
  <si>
    <t>4. Umanjenje vrijednosti i gubici /dobici od svođenja na fer vrijednost</t>
  </si>
  <si>
    <t>004</t>
  </si>
  <si>
    <t>5. Troškovi kamata</t>
  </si>
  <si>
    <t>005</t>
  </si>
  <si>
    <t>6. Prihodi od kamata</t>
  </si>
  <si>
    <t>006</t>
  </si>
  <si>
    <t xml:space="preserve">7. Udjeli u dobiti pridruženih društava </t>
  </si>
  <si>
    <t>007</t>
  </si>
  <si>
    <t xml:space="preserve">8. Gubici / dobici od otuđenja materijalne imovine </t>
  </si>
  <si>
    <t>008</t>
  </si>
  <si>
    <t xml:space="preserve">9. Ustala usklađenja </t>
  </si>
  <si>
    <t>009</t>
  </si>
  <si>
    <t>I  UKUPNO ( od 002 do 009 )</t>
  </si>
  <si>
    <t>010</t>
  </si>
  <si>
    <t>1. Smanjenje (povećanje ) ulaganja raspoloživih za prodaju</t>
  </si>
  <si>
    <t>011</t>
  </si>
  <si>
    <t>2. Smanjenje (povećanje) ulaganja koja se vrijednuju po fer               vrijednosti kroz račun dobiti i gubitka</t>
  </si>
  <si>
    <t>3. Smanjenje ( povećanje ) depozita , zajmova i potraživanja</t>
  </si>
  <si>
    <t>013</t>
  </si>
  <si>
    <t xml:space="preserve">4. Smanjenje ( povećanje ) depozita kod preuzetog poslovanja osiguranja u reosiguranju </t>
  </si>
  <si>
    <t>014</t>
  </si>
  <si>
    <t xml:space="preserve">5. Smanjenje (povećanje) ulaganja za račun i rizik vlasnika police životnog osiguranja </t>
  </si>
  <si>
    <t>015</t>
  </si>
  <si>
    <t>6.Smanjenje (povećanje) udjela reosiguranja u tehničkim rezervama</t>
  </si>
  <si>
    <t>016</t>
  </si>
  <si>
    <t>7. Smanjenje (povećanje) porezne imovine</t>
  </si>
  <si>
    <t>017</t>
  </si>
  <si>
    <t>8. Smanjenje (povećanje) potraživanja</t>
  </si>
  <si>
    <t>018</t>
  </si>
  <si>
    <t>9. Smanjenje ( povećanje) ostale imovine</t>
  </si>
  <si>
    <t>019</t>
  </si>
  <si>
    <t>10 Smanjenje (povećanje) plaćenih troškova budućeg razdoblja i nedospjela naplata prihoda</t>
  </si>
  <si>
    <t>020</t>
  </si>
  <si>
    <t xml:space="preserve">11. Smanjenje (povećanje) tehničkih rezervi </t>
  </si>
  <si>
    <t>021</t>
  </si>
  <si>
    <t>12. Smanjenje (povećanje) tehničkih rezervi životnog osiguranja kad ugovaratelj snosi rizik ulaganja</t>
  </si>
  <si>
    <t>022</t>
  </si>
  <si>
    <t>13. Povećanje (smanjenje ) poreznih obaveza</t>
  </si>
  <si>
    <t>023</t>
  </si>
  <si>
    <t>14.Povećanja ( smanjenje ) depozita zadržanih iz posla predanog u reosiguranje)</t>
  </si>
  <si>
    <t>024</t>
  </si>
  <si>
    <t>15. Povećanje (smanjenje) financijskih obaveza</t>
  </si>
  <si>
    <t>025</t>
  </si>
  <si>
    <t>16. Povećanje ( smanjenje)  ostalih obaveza</t>
  </si>
  <si>
    <t>026</t>
  </si>
  <si>
    <t>17. Povećanje (smanjenje) odgođenog plaćanja troškova i prihoda budućeg razdoblja</t>
  </si>
  <si>
    <t>027</t>
  </si>
  <si>
    <t>18. Plaćen porez na dobit</t>
  </si>
  <si>
    <t>028</t>
  </si>
  <si>
    <t>II UKUPNO  (od 011 do 028 )</t>
  </si>
  <si>
    <t>029</t>
  </si>
  <si>
    <t>III Neto gotovinski tok iz poslovnih aktivnosti  (001+010+029)</t>
  </si>
  <si>
    <t>030</t>
  </si>
  <si>
    <t>B  TOKOVI GOTOVINE IZ ULAGAČKIH AKTIVNOSTI</t>
  </si>
  <si>
    <t>I Priljevi gotovine iz ulagačkih aktivnosti ( od 032 do 038)</t>
  </si>
  <si>
    <t>031</t>
  </si>
  <si>
    <t xml:space="preserve">1. Priljevi po osnovu prodaje materijalne imovine </t>
  </si>
  <si>
    <t>032</t>
  </si>
  <si>
    <t xml:space="preserve">2. Priljevi po osnovu prodaje nematerijalne imovine </t>
  </si>
  <si>
    <t xml:space="preserve">3. Priljevi od prodaje materijalne imovine koja ne služi za neposredno obavljanje osigurateljne djelatnosti </t>
  </si>
  <si>
    <t>034</t>
  </si>
  <si>
    <t>4. Priljevi od ulaganja koja se drže do dospijeća</t>
  </si>
  <si>
    <t>035</t>
  </si>
  <si>
    <t xml:space="preserve">5. Priljevi od prodaje vrijednosnih papira i udjela </t>
  </si>
  <si>
    <t>036</t>
  </si>
  <si>
    <t xml:space="preserve">6. Priljevi od dividendi i učešća u dobiti </t>
  </si>
  <si>
    <t>037</t>
  </si>
  <si>
    <t xml:space="preserve">7. Priljevi od danih kratkoročnih i dugoročnih zajmova </t>
  </si>
  <si>
    <t>038</t>
  </si>
  <si>
    <t>II Odlivi gotovine iz ulagačke aktivnosti ( od 040 do 046 )</t>
  </si>
  <si>
    <t>039</t>
  </si>
  <si>
    <t xml:space="preserve">1. Odlivi za nabavku materijalne imovine </t>
  </si>
  <si>
    <t>040</t>
  </si>
  <si>
    <t xml:space="preserve">2. Odlivi za nabavku nematerijalne imovine </t>
  </si>
  <si>
    <t xml:space="preserve">3. Odlivi za nabavku materijalne imovine koja ne služi za neposredno obavljanje osigurateljne djelatnosti </t>
  </si>
  <si>
    <t>042</t>
  </si>
  <si>
    <t>4. Odlivi od ulaganja koja se drže do dospjeća</t>
  </si>
  <si>
    <t>043</t>
  </si>
  <si>
    <t>5. Odlivi za ulaganja u vrijednosne papire i udjele</t>
  </si>
  <si>
    <t>044</t>
  </si>
  <si>
    <t xml:space="preserve">6. Odlivi za dane kratkoročne i dugoročne zajmove </t>
  </si>
  <si>
    <t>045</t>
  </si>
  <si>
    <t>7. Smanjenje (povećanje) ulaganja u povezana , pridružena društva i podružnice</t>
  </si>
  <si>
    <t>046</t>
  </si>
  <si>
    <t>III Neto priliv gotovine iz ulagačkih aktivnosti (031-039)</t>
  </si>
  <si>
    <t>047</t>
  </si>
  <si>
    <t>IV Neto odliv gotovine iz ulagačkih aktivnosti (039-031)</t>
  </si>
  <si>
    <t>048</t>
  </si>
  <si>
    <t xml:space="preserve">C  TOKOVI GOTOVINE IZ FINANSIJSKIH AKTIVNOSTI </t>
  </si>
  <si>
    <t>I Prilivi gotovine iz finansijskih aktivnosti ( od 050 do 052 )</t>
  </si>
  <si>
    <t>049</t>
  </si>
  <si>
    <t>1. Prilivi od povećanja dioničkog kapitala</t>
  </si>
  <si>
    <t>050</t>
  </si>
  <si>
    <t>2. Prilivi od uzetihkratkoročnih i dugoročnih zajmova</t>
  </si>
  <si>
    <t xml:space="preserve">3. Prilivi iz ostalih finansijskih aktivnosti </t>
  </si>
  <si>
    <t>II Odlivi gotovine iz finansijskih aktivnosti ( od 054 do 057 )</t>
  </si>
  <si>
    <t>053</t>
  </si>
  <si>
    <t xml:space="preserve">1. Odlivi za otplatu kratkoročnih i dugoročnih zajmova </t>
  </si>
  <si>
    <t>054</t>
  </si>
  <si>
    <t xml:space="preserve">2. Odlivi po osnovu otkupa vlastitih dionica </t>
  </si>
  <si>
    <t>055</t>
  </si>
  <si>
    <t xml:space="preserve">3. Odlivi za isplatu dividendi </t>
  </si>
  <si>
    <t>056</t>
  </si>
  <si>
    <t xml:space="preserve">4. Odlivi iz ostalih finansijskih aktivnosti </t>
  </si>
  <si>
    <t>057</t>
  </si>
  <si>
    <t>III Neto priliv gotovine iz finansijskih aktivnosti ( 049 -053 )</t>
  </si>
  <si>
    <t>058</t>
  </si>
  <si>
    <t>IV Neto odliv gotovine iz finansijskih aktivnosti ( 053-049 )</t>
  </si>
  <si>
    <t>D. UKUPNI PRILJEVI GOTOVINE (030+047+058)</t>
  </si>
  <si>
    <t>060</t>
  </si>
  <si>
    <t>E. UKUPNI ODLJEVI GOTOVINE (030+048+059)</t>
  </si>
  <si>
    <t>F. NETO PRILJEVI GOTOVINE ( 060 - 061 )</t>
  </si>
  <si>
    <t>G. NETO ODLJEVI GOTOVINE (061 - 060 )</t>
  </si>
  <si>
    <t>063</t>
  </si>
  <si>
    <t>H. GOTOVINA NA POČETKU IZVJEŠTAJNOG RAZDOBLJA</t>
  </si>
  <si>
    <t>064</t>
  </si>
  <si>
    <t xml:space="preserve">I. POZITIVNE KURSNE RAZLIKE PO OSNOVU PRERAČUNA GOTOVINE </t>
  </si>
  <si>
    <t>065</t>
  </si>
  <si>
    <t xml:space="preserve">J. NEGATIVNE KURSNE RAZLIKE IZ OSNOVA PRERAČUNA GOTOVINE </t>
  </si>
  <si>
    <t>066</t>
  </si>
  <si>
    <t>K. GOTOVINA NA KRAJU OBRAČUNSKOG RAZDOBLJA (064+062-063+065-066)</t>
  </si>
  <si>
    <t xml:space="preserve">Direktor </t>
  </si>
  <si>
    <t>________________________</t>
  </si>
  <si>
    <t>u KM</t>
  </si>
  <si>
    <t>VRSTA PROMJENE NA KAPITALU</t>
  </si>
  <si>
    <t>Oznaka za AOP</t>
  </si>
  <si>
    <t>MANJINSKI INTERESI</t>
  </si>
  <si>
    <t>UKUPNI KAPITAL (8+9)</t>
  </si>
  <si>
    <t>Dionički kapital i udjeli u društvu sa ograničenom odgovornošću</t>
  </si>
  <si>
    <t>Revalorizacione rezerve (MRS 16 MRS 21 i MRS 38)</t>
  </si>
  <si>
    <t xml:space="preserve">Nerealizovani dobici / gubici po osnovu finansijskih sredstava raspoloživih za prodaju </t>
  </si>
  <si>
    <t>Ostale rezerve (emisiona premija , zakonske i statutarne rezerve , zaštita gotovinskih tokova)</t>
  </si>
  <si>
    <t xml:space="preserve">Akumulirana neraspoređena dobit / nepokriveni gubitak </t>
  </si>
  <si>
    <t>UKUPNO 3+4+-5+-6+-7)</t>
  </si>
  <si>
    <t xml:space="preserve">2. Efekri promjene u računovodstvenim politikama </t>
  </si>
  <si>
    <t xml:space="preserve">3. Efekti ispravki grešaka 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</si>
  <si>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</si>
  <si>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</si>
  <si>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</si>
  <si>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</si>
  <si>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 xml:space="preserve">9. Neto dobici/gubici perioda priznati direktno u kapitalu </t>
  </si>
  <si>
    <t>10. Objavljene dividende i drugi oblici raspodjele dobiti i pokriće gubitka</t>
  </si>
  <si>
    <t xml:space="preserve">11. Emisija dioničkog kapitala i drugi oblici povećanja ili smanjenja osnovnog kapitala </t>
  </si>
  <si>
    <t xml:space="preserve">13. Efekri promjene u računovodstvenim politikama </t>
  </si>
  <si>
    <t xml:space="preserve">14. Efekti ispravki grešaka 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</si>
  <si>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</si>
  <si>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</si>
  <si>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</si>
  <si>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</si>
  <si>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 xml:space="preserve">20. Neto dobici/gubici perioda priznati direktno u kapitalu </t>
  </si>
  <si>
    <t>21. Objavljene dividende i drugi oblici raspodjele dobiti i pokriće gubitka</t>
  </si>
  <si>
    <t xml:space="preserve">22. Emisija dioničkog kapitala i drugi oblici povećanja ili smanjenja osnovnog kapitala </t>
  </si>
  <si>
    <t>Strana 2</t>
  </si>
  <si>
    <t>Strana 3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</si>
  <si>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</si>
  <si>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</si>
  <si>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</si>
  <si>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</si>
  <si>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</si>
  <si>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</si>
  <si>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</si>
  <si>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</si>
  <si>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</si>
  <si>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</si>
  <si>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</si>
  <si>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</si>
  <si>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</si>
  <si>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</si>
  <si>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</si>
  <si>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</si>
  <si>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</si>
  <si>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</si>
  <si>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</si>
  <si>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</si>
  <si>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</si>
  <si>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</si>
  <si>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</si>
  <si>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</si>
  <si>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</si>
  <si>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</si>
  <si>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</si>
  <si>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</si>
  <si>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</si>
  <si>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</si>
  <si>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</si>
  <si>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</si>
  <si>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</si>
  <si>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</si>
  <si>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</si>
  <si>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</si>
  <si>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</si>
  <si>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U                                             ,                                           godine</t>
  </si>
  <si>
    <t>Izvještaj sastavio/la:</t>
  </si>
  <si>
    <t>Direktor emitenta:</t>
  </si>
  <si>
    <t>Obrazac OEI-OS</t>
  </si>
  <si>
    <t xml:space="preserve"> Naziv emitenta:</t>
  </si>
  <si>
    <t>Pozicija na koju se odnosi komentar ili zabilješka</t>
  </si>
  <si>
    <t>Komentar ili zabilješka</t>
  </si>
  <si>
    <t>Tabela C</t>
  </si>
  <si>
    <t>Tabela B</t>
  </si>
  <si>
    <t>Tabela D</t>
  </si>
  <si>
    <t>Tabela E</t>
  </si>
  <si>
    <t>Tabela F</t>
  </si>
  <si>
    <t>Zabilješke i komentari uprave neophodni za bolje i jasnije razumjevanje podataka prezentiranih u Tabelama A, B, C, D i E obrazca OEI-OS</t>
  </si>
  <si>
    <r>
      <t xml:space="preserve">Matični broj : </t>
    </r>
    <r>
      <rPr>
        <b/>
        <u val="single"/>
        <sz val="10"/>
        <rFont val="Arial"/>
        <family val="2"/>
      </rPr>
      <t xml:space="preserve">                                                                     </t>
    </r>
  </si>
  <si>
    <t>IZVJEŠTAJ O PROMJENAMA U KAPITALU</t>
  </si>
  <si>
    <r>
      <t>DIO KAPITALA KOJI     PRIPADA VLASNICIMA MATIČNOG PRIVREDNOG DRUŠTVA</t>
    </r>
    <r>
      <rPr>
        <b/>
        <sz val="10"/>
        <rFont val="Arial"/>
        <family val="2"/>
      </rPr>
      <t xml:space="preserve">     </t>
    </r>
  </si>
  <si>
    <r>
      <t xml:space="preserve">Zarađene premije (prihodovane) </t>
    </r>
    <r>
      <rPr>
        <sz val="8"/>
        <color indexed="8"/>
        <rFont val="Arial"/>
        <family val="2"/>
      </rPr>
      <t>(002+003+004+005+006+007+008+009)</t>
    </r>
  </si>
  <si>
    <r>
      <t xml:space="preserve">Prihodi od ulaganja </t>
    </r>
    <r>
      <rPr>
        <sz val="8"/>
        <color indexed="8"/>
        <rFont val="Arial"/>
        <family val="2"/>
      </rPr>
      <t>(011+012+016+017+018+022+023)</t>
    </r>
  </si>
  <si>
    <r>
      <t xml:space="preserve">Izdaci za osigurane slučajeve, neto </t>
    </r>
    <r>
      <rPr>
        <sz val="8"/>
        <color indexed="8"/>
        <rFont val="Arial"/>
        <family val="2"/>
      </rPr>
      <t>(028+032)</t>
    </r>
  </si>
  <si>
    <r>
      <t xml:space="preserve">Promjene ostalih tehničkih rezervacija, neto od reosiguranja (+/-) </t>
    </r>
    <r>
      <rPr>
        <sz val="8"/>
        <color indexed="8"/>
        <rFont val="Arial"/>
        <family val="2"/>
      </rPr>
      <t>(037+040)</t>
    </r>
  </si>
  <si>
    <r>
      <t xml:space="preserve">Promjena tehničkih rezervi životnih osiguranja kada ugovaratelj snosi rizik ulaganja, neto od reosiguranja (+/-) </t>
    </r>
    <r>
      <rPr>
        <sz val="8"/>
        <rFont val="Arial"/>
        <family val="2"/>
      </rPr>
      <t>(045+046+047)</t>
    </r>
  </si>
  <si>
    <r>
      <t xml:space="preserve">Izdaci za povrat premije (bonusi i popusti), neto od reosiguranja </t>
    </r>
    <r>
      <rPr>
        <sz val="8"/>
        <rFont val="Arial"/>
        <family val="2"/>
      </rPr>
      <t>(049+050)</t>
    </r>
  </si>
  <si>
    <r>
      <t xml:space="preserve">Poslovni rashodi (izdaci za obavlanje djelatnosti), neto </t>
    </r>
    <r>
      <rPr>
        <sz val="8"/>
        <color indexed="8"/>
        <rFont val="Arial"/>
        <family val="2"/>
      </rPr>
      <t>(052+056)</t>
    </r>
  </si>
  <si>
    <r>
      <t xml:space="preserve">Troškovi ulaganja </t>
    </r>
    <r>
      <rPr>
        <sz val="8"/>
        <color indexed="8"/>
        <rFont val="Arial"/>
        <family val="2"/>
      </rPr>
      <t>(061+062+063+064+065+066)</t>
    </r>
  </si>
  <si>
    <r>
      <t>Ostali tehnički troškovi, neto od reosiguranja</t>
    </r>
    <r>
      <rPr>
        <sz val="8"/>
        <color indexed="8"/>
        <rFont val="Arial"/>
        <family val="2"/>
      </rPr>
      <t xml:space="preserve"> (068+069)</t>
    </r>
  </si>
  <si>
    <r>
      <t>Dobit ili gubitakiz redovnog poslovanja prije poreza</t>
    </r>
    <r>
      <rPr>
        <b/>
        <sz val="8"/>
        <rFont val="Arial"/>
        <family val="2"/>
      </rPr>
      <t xml:space="preserve"> (+/-) </t>
    </r>
    <r>
      <rPr>
        <sz val="8"/>
        <rFont val="Arial"/>
        <family val="2"/>
      </rPr>
      <t>(001+010+024+025+026+027+036+044+048+051+060+067+070)</t>
    </r>
  </si>
  <si>
    <r>
      <t xml:space="preserve">Porez na dobit ili gubitak </t>
    </r>
    <r>
      <rPr>
        <sz val="8"/>
        <rFont val="Arial"/>
        <family val="2"/>
      </rPr>
      <t>(073+074)</t>
    </r>
  </si>
  <si>
    <r>
      <t>Dobit ili gubitakobračunskog razdoblja poslije porez</t>
    </r>
    <r>
      <rPr>
        <b/>
        <sz val="8"/>
        <rFont val="Arial"/>
        <family val="2"/>
      </rPr>
      <t xml:space="preserve">a (+/-) </t>
    </r>
    <r>
      <rPr>
        <sz val="8"/>
        <rFont val="Arial"/>
        <family val="2"/>
      </rPr>
      <t>(071+072)</t>
    </r>
  </si>
  <si>
    <r>
      <t xml:space="preserve">Neto dobit tekuće godine </t>
    </r>
    <r>
      <rPr>
        <sz val="8"/>
        <rFont val="Arial"/>
        <family val="2"/>
      </rPr>
      <t>(075+076)</t>
    </r>
  </si>
  <si>
    <r>
      <t xml:space="preserve">Ostala sveobuhvatna dobit prije poreza </t>
    </r>
    <r>
      <rPr>
        <sz val="8"/>
        <rFont val="Arial"/>
        <family val="2"/>
      </rPr>
      <t>(079+080+081+082+083+084)</t>
    </r>
  </si>
  <si>
    <r>
      <t xml:space="preserve">Ostala sveobuhvatna dobit poslije poreza </t>
    </r>
    <r>
      <rPr>
        <sz val="8"/>
        <rFont val="Arial"/>
        <family val="2"/>
      </rPr>
      <t>(078+085)</t>
    </r>
  </si>
  <si>
    <r>
      <t xml:space="preserve">Ukupna sveobuhvatna dobit tekuće godine </t>
    </r>
    <r>
      <rPr>
        <sz val="8"/>
        <rFont val="Arial"/>
        <family val="2"/>
      </rPr>
      <t>(077+086)</t>
    </r>
  </si>
  <si>
    <r>
      <t xml:space="preserve">Stanje </t>
    </r>
    <r>
      <rPr>
        <b/>
        <u val="single"/>
        <sz val="10"/>
        <rFont val="Arial"/>
        <family val="2"/>
      </rPr>
      <t xml:space="preserve">  31.12.   </t>
    </r>
    <r>
      <rPr>
        <b/>
        <sz val="10"/>
        <rFont val="Arial"/>
        <family val="2"/>
      </rPr>
      <t xml:space="preserve"> tekuće godine</t>
    </r>
  </si>
  <si>
    <r>
      <t xml:space="preserve">NEMATERIJALNA IMOVINA </t>
    </r>
    <r>
      <rPr>
        <sz val="10"/>
        <rFont val="Arial"/>
        <family val="2"/>
      </rPr>
      <t>(002+003)</t>
    </r>
  </si>
  <si>
    <r>
      <t xml:space="preserve">MATERIJALNA IMOVINA </t>
    </r>
    <r>
      <rPr>
        <sz val="10"/>
        <rFont val="Arial"/>
        <family val="2"/>
      </rPr>
      <t>(005+006+007)</t>
    </r>
  </si>
  <si>
    <r>
      <t xml:space="preserve">ULAGANJA </t>
    </r>
    <r>
      <rPr>
        <sz val="10"/>
        <rFont val="Arial"/>
        <family val="2"/>
      </rPr>
      <t>(009+010+011+014+032)</t>
    </r>
  </si>
  <si>
    <r>
      <t xml:space="preserve">Ulaganja u podružnice, pridružena društva i sudjelovanje u zajedničkim poduhvatima </t>
    </r>
    <r>
      <rPr>
        <sz val="10"/>
        <rFont val="Arial"/>
        <family val="2"/>
      </rPr>
      <t>(012+013)</t>
    </r>
  </si>
  <si>
    <r>
      <t xml:space="preserve">Ostala finansijska ulaganja </t>
    </r>
    <r>
      <rPr>
        <sz val="10"/>
        <rFont val="Arial"/>
        <family val="2"/>
      </rPr>
      <t>(015+018+023+028)</t>
    </r>
  </si>
  <si>
    <r>
      <t xml:space="preserve">Finansijska ulaganja koja se drže do dospjeća </t>
    </r>
    <r>
      <rPr>
        <sz val="10"/>
        <rFont val="Arial"/>
        <family val="2"/>
      </rPr>
      <t>(016+017)</t>
    </r>
  </si>
  <si>
    <r>
      <t xml:space="preserve">Ulaganja raspoloživa za prodaju </t>
    </r>
    <r>
      <rPr>
        <sz val="10"/>
        <rFont val="Arial"/>
        <family val="2"/>
      </rPr>
      <t>(019+020+021+022)</t>
    </r>
  </si>
  <si>
    <r>
      <t xml:space="preserve">Ulaganja po fer vrijednosti kroz račun dobiti i gubitka </t>
    </r>
    <r>
      <rPr>
        <sz val="10"/>
        <rFont val="Arial"/>
        <family val="2"/>
      </rPr>
      <t>(024+025+026+027)</t>
    </r>
  </si>
  <si>
    <r>
      <t xml:space="preserve">Depoziti, zajmovi i potraživanja </t>
    </r>
    <r>
      <rPr>
        <sz val="10"/>
        <rFont val="Arial"/>
        <family val="2"/>
      </rPr>
      <t>(029+030+031)</t>
    </r>
  </si>
  <si>
    <r>
      <t xml:space="preserve">UDIO REOSIGURANJA U TEHNIČKIM REZERVAMA </t>
    </r>
    <r>
      <rPr>
        <sz val="10"/>
        <rFont val="Arial"/>
        <family val="2"/>
      </rPr>
      <t>(035+036+037+038+039+040+041)</t>
    </r>
  </si>
  <si>
    <r>
      <t xml:space="preserve">POTRAŽIVANJA </t>
    </r>
    <r>
      <rPr>
        <sz val="10"/>
        <rFont val="Arial"/>
        <family val="2"/>
      </rPr>
      <t>(045+048+049)</t>
    </r>
  </si>
  <si>
    <r>
      <t xml:space="preserve">Potraživanja iz neposrednih poslova osiguranja </t>
    </r>
    <r>
      <rPr>
        <sz val="10"/>
        <rFont val="Arial"/>
        <family val="2"/>
      </rPr>
      <t>(046+047)</t>
    </r>
  </si>
  <si>
    <r>
      <t xml:space="preserve">Ostala potraživanja </t>
    </r>
    <r>
      <rPr>
        <sz val="10"/>
        <rFont val="Arial"/>
        <family val="2"/>
      </rPr>
      <t>(050+051+052)</t>
    </r>
  </si>
  <si>
    <r>
      <t xml:space="preserve">OSTALA IMOVINA </t>
    </r>
    <r>
      <rPr>
        <sz val="10"/>
        <rFont val="Arial"/>
        <family val="2"/>
      </rPr>
      <t>(054+058+059)</t>
    </r>
  </si>
  <si>
    <r>
      <t xml:space="preserve">Novac u banci i blagajni </t>
    </r>
    <r>
      <rPr>
        <sz val="10"/>
        <rFont val="Arial"/>
        <family val="2"/>
      </rPr>
      <t>(055+056+057)</t>
    </r>
  </si>
  <si>
    <r>
      <t>PLAČENI TROŠKOVI BUDUĆEG RAZDOBLJA I NEDOSPJELA NAPLATA PRIHODA</t>
    </r>
    <r>
      <rPr>
        <sz val="10"/>
        <rFont val="Arial"/>
        <family val="2"/>
      </rPr>
      <t xml:space="preserve"> (061+062+063)</t>
    </r>
  </si>
  <si>
    <r>
      <t xml:space="preserve">UKUPNO AKTIVA                                                            </t>
    </r>
    <r>
      <rPr>
        <sz val="10"/>
        <rFont val="Arial"/>
        <family val="2"/>
      </rPr>
      <t>(A+B+C+D+E+F+G+H+I) (001+004+008+033+034+042+044+053+060)</t>
    </r>
  </si>
  <si>
    <r>
      <t xml:space="preserve">KAPITAL I REZERVE </t>
    </r>
    <r>
      <rPr>
        <sz val="10"/>
        <rFont val="Arial"/>
        <family val="2"/>
      </rPr>
      <t>(067+071+072+076+080+084-085)</t>
    </r>
  </si>
  <si>
    <r>
      <t xml:space="preserve">Upisani kapital </t>
    </r>
    <r>
      <rPr>
        <sz val="10"/>
        <rFont val="Arial"/>
        <family val="2"/>
      </rPr>
      <t>(068+069-070)</t>
    </r>
  </si>
  <si>
    <r>
      <t xml:space="preserve">Revalorizacione rezerve </t>
    </r>
    <r>
      <rPr>
        <sz val="10"/>
        <rFont val="Arial"/>
        <family val="2"/>
      </rPr>
      <t>(073+074+075)</t>
    </r>
  </si>
  <si>
    <r>
      <t xml:space="preserve">Rezerve </t>
    </r>
    <r>
      <rPr>
        <sz val="10"/>
        <rFont val="Arial"/>
        <family val="2"/>
      </rPr>
      <t>(077+078+079)</t>
    </r>
  </si>
  <si>
    <r>
      <t xml:space="preserve">Prenesena (zadržana) dobit ili gubitak </t>
    </r>
    <r>
      <rPr>
        <sz val="10"/>
        <rFont val="Arial"/>
        <family val="2"/>
      </rPr>
      <t>(081-082)</t>
    </r>
  </si>
  <si>
    <r>
      <t xml:space="preserve">Dobit ili gubitak tekućeg obračunskog perioda </t>
    </r>
    <r>
      <rPr>
        <sz val="10"/>
        <rFont val="Arial"/>
        <family val="2"/>
      </rPr>
      <t>(084-085)</t>
    </r>
  </si>
  <si>
    <r>
      <t>TEHNIČKE REZERVE</t>
    </r>
    <r>
      <rPr>
        <sz val="10"/>
        <rFont val="Arial"/>
        <family val="2"/>
      </rPr>
      <t xml:space="preserve"> (088+089+090+091+092+093)</t>
    </r>
  </si>
  <si>
    <r>
      <t xml:space="preserve">OSTALE REZERVE </t>
    </r>
    <r>
      <rPr>
        <sz val="10"/>
        <rFont val="Arial"/>
        <family val="2"/>
      </rPr>
      <t>(096+097)</t>
    </r>
  </si>
  <si>
    <r>
      <t xml:space="preserve">FINANSIJSKE OBAVEZE </t>
    </r>
    <r>
      <rPr>
        <sz val="10"/>
        <rFont val="Arial"/>
        <family val="2"/>
      </rPr>
      <t>(102+103+104)</t>
    </r>
  </si>
  <si>
    <r>
      <t xml:space="preserve">OSTALE OBAVEZE </t>
    </r>
    <r>
      <rPr>
        <sz val="10"/>
        <rFont val="Arial"/>
        <family val="2"/>
      </rPr>
      <t>(106+107+108+109+110)</t>
    </r>
  </si>
  <si>
    <r>
      <t xml:space="preserve">ODGOĐENO PLAĆANJE TROŠKOVA I PRIHODI BUDUĆEG PERIODA </t>
    </r>
    <r>
      <rPr>
        <sz val="10"/>
        <rFont val="Arial"/>
        <family val="2"/>
      </rPr>
      <t>(112+113)</t>
    </r>
  </si>
  <si>
    <r>
      <t xml:space="preserve">UKUPNA PASIVA </t>
    </r>
    <r>
      <rPr>
        <sz val="10"/>
        <rFont val="Arial"/>
        <family val="2"/>
      </rPr>
      <t>(A+B+C+D+E+F+G+H+I+J)                                                      (066+086+087+094+095+098+100+101+105+111)</t>
    </r>
  </si>
  <si>
    <t>03-19-215/00 od 28.02.2001. godine</t>
  </si>
  <si>
    <t>Grawe osiguranje d.d. Sarajevo</t>
  </si>
  <si>
    <t>Trg solidarnosti 2,Sarajevo</t>
  </si>
  <si>
    <t>033/772-530; 033/772-501</t>
  </si>
  <si>
    <t>office.sarajevo@grawe.ba</t>
  </si>
  <si>
    <t>www.grawe.ba</t>
  </si>
  <si>
    <t>osiguranje</t>
  </si>
  <si>
    <t>Revik d.o.o. Sarajevo</t>
  </si>
  <si>
    <t xml:space="preserve">Mr. Christoph Czettl, dipl.pravnik Maja Pavličić,  Mag. Christoph Titz; </t>
  </si>
  <si>
    <t xml:space="preserve">Mr.iur., mr.oec. Georg Schneider - predsjednik, Mag. Klaus Michael Scheitegel, Di Dr. Gernot Reiter; 
</t>
  </si>
  <si>
    <t xml:space="preserve">Dipl.ing. maš Fikret Hodžić; Mr. Jasminka Turbo, dipl. oec.; Alma Numanović - Osmančević, BA MA; 
</t>
  </si>
  <si>
    <t>8020*1000</t>
  </si>
  <si>
    <t>Grazer Wechselseitige Versicherung  AG,  Graz Austria</t>
  </si>
  <si>
    <r>
      <rPr>
        <b/>
        <sz val="10"/>
        <rFont val="Arial"/>
        <family val="2"/>
      </rPr>
      <t xml:space="preserve">12.03.2019. - 21. Redovna skupština, Sarajevo </t>
    </r>
    <r>
      <rPr>
        <sz val="10"/>
        <rFont val="Arial"/>
        <family val="2"/>
      </rPr>
      <t xml:space="preserve">
</t>
    </r>
  </si>
  <si>
    <t xml:space="preserve">1. Usvajanje protokola sa 20. redovne Skupštine od 07.02.2018. godine, kao i Protokola sa vanredne Skupštine od 14.03.2018. godine;
2. Odluke o usvajanju godišnjeg izvještaja za 2018. godinu;
3. Odluka o usvajanju izvještaja vanjskog revizora za poslovnu 2018. godinu;
4. Odluke o rasporedu dobiti;
5. Odobravanje poslovanja Uprave i Nadzornog odbora za poslovnu 2018. godinu;                                                                                                                      
6. Odluka o izboru vanjskog revizora za poslovnu 2019. godinu;                        7. Godišnji izvještaj Interne revizije za 2018. godinu;                                  8. Usvajanje izvještaja za 2018. i plana rada za 2019. godinu Odbora za reviziju;      
9. Izbor članova Nadzornog odbora;                                                         10. Ostalo.
</t>
  </si>
  <si>
    <t xml:space="preserve">1. Odluke o usvajanju godišnjeg izvještaja za 2018. godinu;
2. Odluka o usvajanju izvještaja vanjskog revizora za poslovnu 2018. godinu;
3. Odluka o rasporedu dobiti;                                                                   4. Odluka o izboru vanjskog revizora za poslovnu 2019. godinu;                  5. Izbor članova Nadzornog odbora.                                                                     </t>
  </si>
  <si>
    <t>Mr.sc. Ružica Hubanić</t>
  </si>
  <si>
    <t>dipl.ing. maš Fikret Hodžić</t>
  </si>
  <si>
    <t>od 01.01. do 31.12. 2019. godine</t>
  </si>
  <si>
    <t>finansijski izvještaji su revidirani</t>
  </si>
  <si>
    <t>U  Sarajevu, 26.02.2020.godine</t>
  </si>
  <si>
    <t xml:space="preserve">U  Sarajevu                 </t>
  </si>
  <si>
    <t>Naziv društva za osiguranje :  Grawe osiguranje d.d. Sarajevo</t>
  </si>
  <si>
    <t xml:space="preserve">Sjedište :  Trg solidarnosti 2, Sarajevo                                                            </t>
  </si>
  <si>
    <t xml:space="preserve">Šifra djelatnosti :    65 11                                                                           </t>
  </si>
  <si>
    <r>
      <t>JIB :  4200486200000</t>
    </r>
    <r>
      <rPr>
        <b/>
        <u val="single"/>
        <sz val="10"/>
        <rFont val="Arial"/>
        <family val="2"/>
      </rPr>
      <t xml:space="preserve">                                                           </t>
    </r>
  </si>
  <si>
    <t>Fikret Hodžić, dipl. Ing. mašinstva</t>
  </si>
  <si>
    <r>
      <t xml:space="preserve">za razdoblje od </t>
    </r>
    <r>
      <rPr>
        <u val="single"/>
        <sz val="10"/>
        <rFont val="Arial"/>
        <family val="2"/>
      </rPr>
      <t xml:space="preserve">   01.01.2019.  </t>
    </r>
    <r>
      <rPr>
        <sz val="10"/>
        <rFont val="Arial"/>
        <family val="2"/>
      </rPr>
      <t xml:space="preserve"> do</t>
    </r>
    <r>
      <rPr>
        <u val="single"/>
        <sz val="10"/>
        <rFont val="Arial"/>
        <family val="2"/>
      </rPr>
      <t xml:space="preserve">    31.12.2019.    </t>
    </r>
    <r>
      <rPr>
        <sz val="10"/>
        <rFont val="Arial"/>
        <family val="2"/>
      </rPr>
      <t xml:space="preserve"> godine</t>
    </r>
  </si>
  <si>
    <r>
      <t>U Sarajevu,</t>
    </r>
    <r>
      <rPr>
        <u val="single"/>
        <sz val="10"/>
        <rFont val="Arial"/>
        <family val="2"/>
      </rPr>
      <t xml:space="preserve">                  </t>
    </r>
  </si>
  <si>
    <t>dana 26.02.2020.godine</t>
  </si>
  <si>
    <t>dana  26.02.2020.godine</t>
  </si>
  <si>
    <t xml:space="preserve">za     2019.   godinu, zaključno sa      31.12 .    </t>
  </si>
  <si>
    <r>
      <t xml:space="preserve">U Sarajevu,  </t>
    </r>
    <r>
      <rPr>
        <u val="single"/>
        <sz val="10"/>
        <rFont val="Arial"/>
        <family val="2"/>
      </rPr>
      <t xml:space="preserve">                  </t>
    </r>
  </si>
  <si>
    <t xml:space="preserve">dana 26.02.2020.godine     </t>
  </si>
  <si>
    <t>Za period koji završava na dan 31.12.2019. godine</t>
  </si>
  <si>
    <t>1. Stanje na dan 31.12.2017.godine</t>
  </si>
  <si>
    <r>
      <t>4. Ponovno iskazano stanje na dan 31.12.2017,odnosno 01.01.20</t>
    </r>
    <r>
      <rPr>
        <b/>
        <u val="single"/>
        <sz val="10"/>
        <rFont val="Arial"/>
        <family val="2"/>
      </rPr>
      <t>18.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(901+-902+-903)</t>
    </r>
  </si>
  <si>
    <r>
      <t>12. Stanje na dan 31.12.20</t>
    </r>
    <r>
      <rPr>
        <b/>
        <u val="single"/>
        <sz val="10"/>
        <rFont val="Arial"/>
        <family val="2"/>
      </rPr>
      <t>18.</t>
    </r>
    <r>
      <rPr>
        <b/>
        <sz val="10"/>
        <rFont val="Arial"/>
        <family val="2"/>
      </rPr>
      <t>, odnosno 01.01.20</t>
    </r>
    <r>
      <rPr>
        <b/>
        <u val="single"/>
        <sz val="10"/>
        <rFont val="Arial"/>
        <family val="2"/>
      </rPr>
      <t>19.</t>
    </r>
    <r>
      <rPr>
        <b/>
        <sz val="10"/>
        <rFont val="Arial"/>
        <family val="2"/>
      </rPr>
      <t xml:space="preserve"> god.</t>
    </r>
    <r>
      <rPr>
        <b/>
        <sz val="8"/>
        <rFont val="Arial"/>
        <family val="2"/>
      </rPr>
      <t>(904+-905+-906+-907+-908+-909-910+911)</t>
    </r>
  </si>
  <si>
    <r>
      <t>15. Ponovno iskazano stanje na dan 31.12.20</t>
    </r>
    <r>
      <rPr>
        <b/>
        <u val="single"/>
        <sz val="10"/>
        <rFont val="Arial"/>
        <family val="2"/>
      </rPr>
      <t>18.</t>
    </r>
    <r>
      <rPr>
        <b/>
        <sz val="10"/>
        <rFont val="Arial"/>
        <family val="2"/>
      </rPr>
      <t>,odnosno 01.01.20</t>
    </r>
    <r>
      <rPr>
        <b/>
        <u val="single"/>
        <sz val="10"/>
        <rFont val="Arial"/>
        <family val="2"/>
      </rPr>
      <t>19.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(912+-913+-914)</t>
    </r>
  </si>
  <si>
    <r>
      <t>23. Stanje na dan 31.12.20</t>
    </r>
    <r>
      <rPr>
        <b/>
        <u val="single"/>
        <sz val="10"/>
        <rFont val="Arial"/>
        <family val="2"/>
      </rPr>
      <t>19</t>
    </r>
    <r>
      <rPr>
        <b/>
        <sz val="10"/>
        <rFont val="Arial"/>
        <family val="2"/>
      </rPr>
      <t xml:space="preserve">.god </t>
    </r>
    <r>
      <rPr>
        <b/>
        <sz val="8"/>
        <rFont val="Arial"/>
        <family val="2"/>
      </rPr>
      <t>(915+-916+-917+-918+-919+-920-921+922)</t>
    </r>
  </si>
  <si>
    <t xml:space="preserve">U    Sarajevu,               </t>
  </si>
  <si>
    <t>27 podružnica, 67 šaltera</t>
  </si>
  <si>
    <t>dana 26.02.2020. godine</t>
  </si>
  <si>
    <t>na dan   31.12. 2019.   godine</t>
  </si>
</sst>
</file>

<file path=xl/styles.xml><?xml version="1.0" encoding="utf-8"?>
<styleSheet xmlns="http://schemas.openxmlformats.org/spreadsheetml/2006/main">
  <numFmts count="2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#,##0\ &quot;kn&quot;;\-#,##0\ &quot;kn&quot;"/>
    <numFmt numFmtId="167" formatCode="#,##0\ &quot;kn&quot;;[Red]\-#,##0\ &quot;kn&quot;"/>
    <numFmt numFmtId="168" formatCode="#,##0.00\ &quot;kn&quot;;\-#,##0.00\ &quot;kn&quot;"/>
    <numFmt numFmtId="169" formatCode="#,##0.00\ &quot;kn&quot;;[Red]\-#,##0.00\ &quot;kn&quot;"/>
    <numFmt numFmtId="170" formatCode="_-* #,##0\ &quot;kn&quot;_-;\-* #,##0\ &quot;kn&quot;_-;_-* &quot;-&quot;\ &quot;kn&quot;_-;_-@_-"/>
    <numFmt numFmtId="171" formatCode="_-* #,##0\ _k_n_-;\-* #,##0\ _k_n_-;_-* &quot;-&quot;\ _k_n_-;_-@_-"/>
    <numFmt numFmtId="172" formatCode="_-* #,##0.00\ &quot;kn&quot;_-;\-* #,##0.00\ &quot;kn&quot;_-;_-* &quot;-&quot;??\ &quot;kn&quot;_-;_-@_-"/>
    <numFmt numFmtId="173" formatCode="_-* #,##0.00\ _k_n_-;\-* #,##0.00\ _k_n_-;_-* &quot;-&quot;??\ _k_n_-;_-@_-"/>
    <numFmt numFmtId="174" formatCode="m\o\n\th\ d\,\ yyyy"/>
    <numFmt numFmtId="175" formatCode="#,#00"/>
    <numFmt numFmtId="176" formatCode="#,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6.5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 style="dashed"/>
      <bottom style="dashed"/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dashed"/>
    </border>
    <border>
      <left style="hair"/>
      <right style="hair"/>
      <top style="medium"/>
      <bottom style="dashed"/>
    </border>
    <border>
      <left style="hair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hair"/>
      <top style="dashed"/>
      <bottom style="medium"/>
    </border>
    <border>
      <left style="hair"/>
      <right style="hair"/>
      <top style="dashed"/>
      <bottom style="medium"/>
    </border>
    <border>
      <left style="hair"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 style="medium"/>
      <top style="dashed"/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4" fillId="20" borderId="1" applyNumberFormat="0" applyAlignment="0" applyProtection="0"/>
    <xf numFmtId="0" fontId="9" fillId="20" borderId="2" applyNumberFormat="0" applyAlignment="0" applyProtection="0"/>
    <xf numFmtId="0" fontId="25" fillId="0" borderId="0" applyNumberFormat="0" applyFill="0" applyBorder="0" applyAlignment="0" applyProtection="0"/>
    <xf numFmtId="174" fontId="11" fillId="0" borderId="0">
      <alignment/>
      <protection locked="0"/>
    </xf>
    <xf numFmtId="164" fontId="0" fillId="0" borderId="0" applyFont="0" applyFill="0" applyBorder="0" applyAlignment="0" applyProtection="0"/>
    <xf numFmtId="0" fontId="19" fillId="7" borderId="2" applyNumberFormat="0" applyAlignment="0" applyProtection="0"/>
    <xf numFmtId="176" fontId="11" fillId="0" borderId="3">
      <alignment/>
      <protection locked="0"/>
    </xf>
    <xf numFmtId="0" fontId="12" fillId="0" borderId="0" applyNumberFormat="0" applyFill="0" applyBorder="0" applyAlignment="0" applyProtection="0"/>
    <xf numFmtId="175" fontId="11" fillId="0" borderId="0">
      <alignment/>
      <protection locked="0"/>
    </xf>
    <xf numFmtId="0" fontId="13" fillId="4" borderId="0" applyNumberFormat="0" applyBorder="0" applyAlignment="0" applyProtection="0"/>
    <xf numFmtId="176" fontId="17" fillId="0" borderId="0">
      <alignment/>
      <protection locked="0"/>
    </xf>
    <xf numFmtId="176" fontId="17" fillId="0" borderId="0">
      <alignment/>
      <protection locked="0"/>
    </xf>
    <xf numFmtId="165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4" applyNumberFormat="0" applyFont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23" fillId="0" borderId="0">
      <alignment vertical="top"/>
      <protection/>
    </xf>
    <xf numFmtId="0" fontId="26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23" borderId="9" applyNumberFormat="0" applyAlignment="0" applyProtection="0"/>
  </cellStyleXfs>
  <cellXfs count="43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/>
    </xf>
    <xf numFmtId="0" fontId="0" fillId="0" borderId="11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0" fillId="0" borderId="16" xfId="61" applyFont="1" applyBorder="1" applyAlignment="1">
      <alignment wrapText="1" shrinkToFit="1"/>
      <protection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9" fontId="28" fillId="24" borderId="12" xfId="56" applyNumberFormat="1" applyFont="1" applyFill="1" applyBorder="1" applyAlignment="1">
      <alignment horizontal="center" vertical="center" wrapText="1"/>
      <protection/>
    </xf>
    <xf numFmtId="0" fontId="1" fillId="0" borderId="26" xfId="0" applyFont="1" applyBorder="1" applyAlignment="1">
      <alignment horizontal="center" vertical="center" wrapText="1"/>
    </xf>
    <xf numFmtId="0" fontId="31" fillId="0" borderId="10" xfId="61" applyFont="1" applyBorder="1" applyAlignment="1">
      <alignment wrapText="1"/>
      <protection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0" fillId="0" borderId="10" xfId="61" applyFont="1" applyBorder="1" applyAlignment="1">
      <alignment wrapText="1"/>
      <protection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31" fillId="0" borderId="10" xfId="61" applyFont="1" applyBorder="1" applyAlignment="1">
      <alignment horizontal="left" wrapText="1"/>
      <protection/>
    </xf>
    <xf numFmtId="0" fontId="1" fillId="0" borderId="26" xfId="0" applyFont="1" applyBorder="1" applyAlignment="1">
      <alignment horizont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49" fontId="28" fillId="0" borderId="12" xfId="56" applyNumberFormat="1" applyFont="1" applyFill="1" applyBorder="1" applyAlignment="1">
      <alignment horizontal="center" vertical="center" wrapText="1"/>
      <protection/>
    </xf>
    <xf numFmtId="0" fontId="30" fillId="0" borderId="10" xfId="61" applyFont="1" applyBorder="1" applyAlignment="1">
      <alignment vertical="center" wrapText="1"/>
      <protection/>
    </xf>
    <xf numFmtId="0" fontId="31" fillId="0" borderId="10" xfId="61" applyFont="1" applyBorder="1" applyAlignment="1">
      <alignment vertical="center" wrapText="1"/>
      <protection/>
    </xf>
    <xf numFmtId="49" fontId="28" fillId="24" borderId="18" xfId="56" applyNumberFormat="1" applyFont="1" applyFill="1" applyBorder="1" applyAlignment="1">
      <alignment horizontal="center" vertical="center" wrapText="1"/>
      <protection/>
    </xf>
    <xf numFmtId="0" fontId="1" fillId="0" borderId="30" xfId="0" applyFont="1" applyFill="1" applyBorder="1" applyAlignment="1">
      <alignment horizontal="center" vertical="center" wrapText="1"/>
    </xf>
    <xf numFmtId="0" fontId="31" fillId="0" borderId="31" xfId="61" applyFont="1" applyBorder="1" applyAlignment="1">
      <alignment wrapText="1"/>
      <protection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49" fontId="28" fillId="24" borderId="35" xfId="56" applyNumberFormat="1" applyFont="1" applyFill="1" applyBorder="1" applyAlignment="1">
      <alignment horizontal="center" vertical="center" wrapText="1"/>
      <protection/>
    </xf>
    <xf numFmtId="0" fontId="1" fillId="0" borderId="35" xfId="0" applyFont="1" applyFill="1" applyBorder="1" applyAlignment="1">
      <alignment horizontal="center" vertical="center" wrapText="1"/>
    </xf>
    <xf numFmtId="0" fontId="31" fillId="0" borderId="35" xfId="61" applyFont="1" applyBorder="1" applyAlignment="1">
      <alignment wrapText="1"/>
      <protection/>
    </xf>
    <xf numFmtId="0" fontId="1" fillId="0" borderId="35" xfId="0" applyFont="1" applyBorder="1" applyAlignment="1">
      <alignment horizontal="center" vertical="center" wrapText="1"/>
    </xf>
    <xf numFmtId="3" fontId="1" fillId="0" borderId="35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1" fillId="0" borderId="16" xfId="61" applyFont="1" applyBorder="1" applyAlignment="1">
      <alignment wrapText="1"/>
      <protection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5" fillId="0" borderId="26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0" fillId="0" borderId="10" xfId="61" applyFont="1" applyBorder="1" applyAlignment="1">
      <alignment horizontal="left" wrapText="1"/>
      <protection/>
    </xf>
    <xf numFmtId="0" fontId="31" fillId="0" borderId="10" xfId="61" applyFont="1" applyBorder="1" applyAlignment="1">
      <alignment horizontal="left" vertical="center" wrapText="1"/>
      <protection/>
    </xf>
    <xf numFmtId="0" fontId="1" fillId="0" borderId="31" xfId="0" applyFont="1" applyFill="1" applyBorder="1" applyAlignment="1">
      <alignment horizontal="left" vertical="center" wrapText="1"/>
    </xf>
    <xf numFmtId="49" fontId="28" fillId="24" borderId="17" xfId="56" applyNumberFormat="1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0" fillId="0" borderId="16" xfId="61" applyFont="1" applyBorder="1" applyAlignment="1">
      <alignment horizontal="left" wrapText="1"/>
      <protection/>
    </xf>
    <xf numFmtId="3" fontId="5" fillId="0" borderId="12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0" fillId="0" borderId="31" xfId="61" applyFont="1" applyBorder="1" applyAlignment="1">
      <alignment horizontal="left" wrapText="1"/>
      <protection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wrapText="1"/>
    </xf>
    <xf numFmtId="0" fontId="0" fillId="0" borderId="12" xfId="0" applyFont="1" applyBorder="1" applyAlignment="1">
      <alignment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0" fontId="1" fillId="0" borderId="36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36" xfId="0" applyFont="1" applyFill="1" applyBorder="1" applyAlignment="1">
      <alignment horizontal="center" vertical="center" wrapText="1"/>
    </xf>
    <xf numFmtId="16" fontId="1" fillId="0" borderId="36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5" fillId="0" borderId="37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/>
    </xf>
    <xf numFmtId="0" fontId="5" fillId="0" borderId="3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wrapText="1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3" fontId="0" fillId="0" borderId="16" xfId="0" applyNumberFormat="1" applyFont="1" applyBorder="1" applyAlignment="1">
      <alignment wrapText="1"/>
    </xf>
    <xf numFmtId="0" fontId="5" fillId="0" borderId="36" xfId="0" applyFont="1" applyFill="1" applyBorder="1" applyAlignment="1">
      <alignment/>
    </xf>
    <xf numFmtId="3" fontId="0" fillId="0" borderId="10" xfId="0" applyNumberFormat="1" applyFont="1" applyBorder="1" applyAlignment="1">
      <alignment wrapText="1"/>
    </xf>
    <xf numFmtId="0" fontId="0" fillId="0" borderId="38" xfId="0" applyFont="1" applyBorder="1" applyAlignment="1">
      <alignment/>
    </xf>
    <xf numFmtId="0" fontId="5" fillId="0" borderId="3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/>
    </xf>
    <xf numFmtId="3" fontId="0" fillId="0" borderId="40" xfId="0" applyNumberFormat="1" applyFont="1" applyBorder="1" applyAlignment="1">
      <alignment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3" fontId="0" fillId="0" borderId="42" xfId="0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28" fillId="24" borderId="27" xfId="56" applyNumberFormat="1" applyFont="1" applyFill="1" applyBorder="1" applyAlignment="1">
      <alignment horizontal="center" vertical="center" wrapText="1"/>
      <protection/>
    </xf>
    <xf numFmtId="0" fontId="1" fillId="0" borderId="26" xfId="0" applyFont="1" applyFill="1" applyBorder="1" applyAlignment="1">
      <alignment horizontal="center" wrapText="1"/>
    </xf>
    <xf numFmtId="0" fontId="1" fillId="0" borderId="36" xfId="0" applyFont="1" applyBorder="1" applyAlignment="1">
      <alignment horizontal="left" wrapText="1"/>
    </xf>
    <xf numFmtId="0" fontId="1" fillId="0" borderId="3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8" fillId="0" borderId="26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37" xfId="0" applyFont="1" applyBorder="1" applyAlignment="1">
      <alignment horizontal="left" wrapText="1"/>
    </xf>
    <xf numFmtId="0" fontId="1" fillId="0" borderId="37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37" fillId="0" borderId="0" xfId="0" applyNumberFormat="1" applyFont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43" xfId="0" applyFont="1" applyBorder="1" applyAlignment="1">
      <alignment horizontal="center"/>
    </xf>
    <xf numFmtId="0" fontId="37" fillId="0" borderId="0" xfId="0" applyFont="1" applyAlignment="1">
      <alignment/>
    </xf>
    <xf numFmtId="0" fontId="0" fillId="0" borderId="43" xfId="0" applyFont="1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40" fillId="0" borderId="4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vertical="center"/>
    </xf>
    <xf numFmtId="3" fontId="41" fillId="0" borderId="44" xfId="0" applyNumberFormat="1" applyFont="1" applyBorder="1" applyAlignment="1">
      <alignment vertical="center"/>
    </xf>
    <xf numFmtId="49" fontId="35" fillId="0" borderId="41" xfId="0" applyNumberFormat="1" applyFont="1" applyBorder="1" applyAlignment="1">
      <alignment horizontal="center" vertical="center"/>
    </xf>
    <xf numFmtId="3" fontId="35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41" fillId="0" borderId="21" xfId="0" applyNumberFormat="1" applyFont="1" applyBorder="1" applyAlignment="1">
      <alignment horizontal="center" vertical="center"/>
    </xf>
    <xf numFmtId="3" fontId="41" fillId="0" borderId="45" xfId="0" applyNumberFormat="1" applyFont="1" applyBorder="1" applyAlignment="1">
      <alignment vertical="center"/>
    </xf>
    <xf numFmtId="49" fontId="41" fillId="0" borderId="46" xfId="0" applyNumberFormat="1" applyFont="1" applyBorder="1" applyAlignment="1">
      <alignment horizontal="center" vertical="center"/>
    </xf>
    <xf numFmtId="3" fontId="41" fillId="0" borderId="47" xfId="0" applyNumberFormat="1" applyFont="1" applyBorder="1" applyAlignment="1">
      <alignment vertical="center"/>
    </xf>
    <xf numFmtId="49" fontId="41" fillId="0" borderId="48" xfId="0" applyNumberFormat="1" applyFont="1" applyBorder="1" applyAlignment="1">
      <alignment horizontal="center" vertical="center"/>
    </xf>
    <xf numFmtId="3" fontId="41" fillId="0" borderId="49" xfId="0" applyNumberFormat="1" applyFont="1" applyBorder="1" applyAlignment="1">
      <alignment vertical="center"/>
    </xf>
    <xf numFmtId="49" fontId="41" fillId="0" borderId="50" xfId="0" applyNumberFormat="1" applyFont="1" applyBorder="1" applyAlignment="1">
      <alignment horizontal="center" vertical="center"/>
    </xf>
    <xf numFmtId="3" fontId="41" fillId="0" borderId="51" xfId="0" applyNumberFormat="1" applyFont="1" applyBorder="1" applyAlignment="1">
      <alignment vertical="center"/>
    </xf>
    <xf numFmtId="49" fontId="41" fillId="0" borderId="0" xfId="0" applyNumberFormat="1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3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0" fillId="0" borderId="12" xfId="54" applyNumberFormat="1" applyFont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9" fontId="0" fillId="0" borderId="12" xfId="54" applyNumberFormat="1" applyFont="1" applyBorder="1" applyAlignment="1">
      <alignment horizontal="center" vertical="center" shrinkToFit="1"/>
      <protection/>
    </xf>
    <xf numFmtId="49" fontId="0" fillId="0" borderId="12" xfId="54" applyNumberFormat="1" applyFont="1" applyFill="1" applyBorder="1" applyAlignment="1">
      <alignment horizontal="center" vertical="center"/>
      <protection/>
    </xf>
    <xf numFmtId="49" fontId="2" fillId="0" borderId="12" xfId="54" applyNumberFormat="1" applyFont="1" applyBorder="1" applyAlignment="1">
      <alignment horizontal="center" vertical="center"/>
      <protection/>
    </xf>
    <xf numFmtId="49" fontId="0" fillId="0" borderId="18" xfId="54" applyNumberFormat="1" applyFont="1" applyBorder="1" applyAlignment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9" fontId="0" fillId="0" borderId="0" xfId="54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0" fillId="0" borderId="19" xfId="54" applyNumberFormat="1" applyFont="1" applyFill="1" applyBorder="1" applyAlignment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49" fontId="0" fillId="0" borderId="20" xfId="54" applyNumberFormat="1" applyFont="1" applyFill="1" applyBorder="1" applyAlignment="1">
      <alignment horizontal="center" vertical="center"/>
      <protection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26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0" fillId="0" borderId="18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3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24" borderId="12" xfId="55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3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49" fontId="0" fillId="24" borderId="18" xfId="55" applyNumberFormat="1" applyFont="1" applyFill="1" applyBorder="1" applyAlignment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wrapText="1"/>
    </xf>
    <xf numFmtId="0" fontId="0" fillId="0" borderId="3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12" xfId="55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0" xfId="57" applyFont="1" applyBorder="1" applyAlignment="1">
      <alignment horizontal="center"/>
      <protection/>
    </xf>
    <xf numFmtId="0" fontId="2" fillId="0" borderId="0" xfId="57" applyFont="1" applyFill="1" applyAlignment="1">
      <alignment horizontal="right"/>
      <protection/>
    </xf>
    <xf numFmtId="0" fontId="2" fillId="0" borderId="0" xfId="0" applyFont="1" applyAlignment="1">
      <alignment/>
    </xf>
    <xf numFmtId="0" fontId="0" fillId="0" borderId="0" xfId="57" applyFont="1">
      <alignment/>
      <protection/>
    </xf>
    <xf numFmtId="0" fontId="2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Alignment="1">
      <alignment/>
      <protection/>
    </xf>
    <xf numFmtId="0" fontId="2" fillId="21" borderId="62" xfId="57" applyFont="1" applyFill="1" applyBorder="1" applyAlignment="1">
      <alignment horizontal="center"/>
      <protection/>
    </xf>
    <xf numFmtId="0" fontId="2" fillId="0" borderId="63" xfId="0" applyFont="1" applyBorder="1" applyAlignment="1">
      <alignment horizontal="justify" vertical="top" wrapText="1"/>
    </xf>
    <xf numFmtId="0" fontId="2" fillId="0" borderId="64" xfId="57" applyFont="1" applyBorder="1" applyAlignment="1">
      <alignment horizontal="left" vertical="center"/>
      <protection/>
    </xf>
    <xf numFmtId="0" fontId="0" fillId="0" borderId="64" xfId="57" applyFont="1" applyBorder="1">
      <alignment/>
      <protection/>
    </xf>
    <xf numFmtId="0" fontId="0" fillId="0" borderId="64" xfId="57" applyFont="1" applyBorder="1" applyAlignment="1">
      <alignment horizontal="left" vertical="center"/>
      <protection/>
    </xf>
    <xf numFmtId="0" fontId="0" fillId="0" borderId="64" xfId="0" applyFont="1" applyBorder="1" applyAlignment="1">
      <alignment/>
    </xf>
    <xf numFmtId="0" fontId="0" fillId="0" borderId="64" xfId="0" applyFont="1" applyBorder="1" applyAlignment="1">
      <alignment horizontal="justify" vertical="top" wrapText="1"/>
    </xf>
    <xf numFmtId="0" fontId="2" fillId="0" borderId="64" xfId="0" applyFont="1" applyBorder="1" applyAlignment="1">
      <alignment vertical="top" wrapText="1"/>
    </xf>
    <xf numFmtId="0" fontId="2" fillId="0" borderId="64" xfId="0" applyFont="1" applyBorder="1" applyAlignment="1">
      <alignment horizontal="justify" vertical="top" wrapText="1"/>
    </xf>
    <xf numFmtId="0" fontId="0" fillId="0" borderId="65" xfId="0" applyFont="1" applyBorder="1" applyAlignment="1">
      <alignment horizontal="justify" vertical="top" wrapText="1"/>
    </xf>
    <xf numFmtId="0" fontId="0" fillId="0" borderId="66" xfId="0" applyFont="1" applyBorder="1" applyAlignment="1">
      <alignment horizontal="justify" vertical="top" wrapText="1"/>
    </xf>
    <xf numFmtId="0" fontId="0" fillId="0" borderId="66" xfId="57" applyFont="1" applyBorder="1">
      <alignment/>
      <protection/>
    </xf>
    <xf numFmtId="0" fontId="0" fillId="0" borderId="0" xfId="57" applyFont="1" applyBorder="1">
      <alignment/>
      <protection/>
    </xf>
    <xf numFmtId="0" fontId="2" fillId="0" borderId="67" xfId="57" applyFont="1" applyBorder="1">
      <alignment/>
      <protection/>
    </xf>
    <xf numFmtId="0" fontId="2" fillId="0" borderId="0" xfId="57" applyFont="1" applyBorder="1">
      <alignment/>
      <protection/>
    </xf>
    <xf numFmtId="0" fontId="0" fillId="0" borderId="67" xfId="57" applyFont="1" applyBorder="1">
      <alignment/>
      <protection/>
    </xf>
    <xf numFmtId="0" fontId="2" fillId="21" borderId="68" xfId="57" applyFont="1" applyFill="1" applyBorder="1" applyAlignment="1">
      <alignment horizontal="center"/>
      <protection/>
    </xf>
    <xf numFmtId="0" fontId="2" fillId="0" borderId="43" xfId="0" applyFont="1" applyBorder="1" applyAlignment="1">
      <alignment horizontal="justify" vertical="top" wrapText="1"/>
    </xf>
    <xf numFmtId="0" fontId="0" fillId="0" borderId="43" xfId="57" applyFont="1" applyBorder="1">
      <alignment/>
      <protection/>
    </xf>
    <xf numFmtId="0" fontId="2" fillId="0" borderId="43" xfId="57" applyFont="1" applyBorder="1" applyAlignment="1">
      <alignment horizontal="left" vertical="center"/>
      <protection/>
    </xf>
    <xf numFmtId="0" fontId="0" fillId="0" borderId="43" xfId="57" applyFont="1" applyBorder="1" applyAlignment="1">
      <alignment horizontal="left" vertical="center"/>
      <protection/>
    </xf>
    <xf numFmtId="0" fontId="0" fillId="0" borderId="43" xfId="57" applyFont="1" applyBorder="1" applyAlignment="1">
      <alignment horizontal="right"/>
      <protection/>
    </xf>
    <xf numFmtId="0" fontId="0" fillId="0" borderId="43" xfId="0" applyFont="1" applyBorder="1" applyAlignment="1">
      <alignment/>
    </xf>
    <xf numFmtId="0" fontId="0" fillId="0" borderId="43" xfId="0" applyFont="1" applyBorder="1" applyAlignment="1">
      <alignment horizontal="justify" vertical="top" wrapText="1"/>
    </xf>
    <xf numFmtId="0" fontId="2" fillId="0" borderId="43" xfId="0" applyFont="1" applyBorder="1" applyAlignment="1">
      <alignment vertical="top" wrapText="1"/>
    </xf>
    <xf numFmtId="4" fontId="0" fillId="0" borderId="12" xfId="0" applyNumberFormat="1" applyFont="1" applyBorder="1" applyAlignment="1" applyProtection="1">
      <alignment horizontal="right" vertical="center"/>
      <protection locked="0"/>
    </xf>
    <xf numFmtId="0" fontId="0" fillId="0" borderId="67" xfId="58" applyFont="1" applyBorder="1">
      <alignment/>
      <protection/>
    </xf>
    <xf numFmtId="0" fontId="0" fillId="0" borderId="64" xfId="59" applyFont="1" applyBorder="1">
      <alignment/>
      <protection/>
    </xf>
    <xf numFmtId="0" fontId="0" fillId="0" borderId="65" xfId="59" applyFont="1" applyBorder="1">
      <alignment/>
      <protection/>
    </xf>
    <xf numFmtId="0" fontId="0" fillId="0" borderId="63" xfId="58" applyFont="1" applyBorder="1">
      <alignment/>
      <protection/>
    </xf>
    <xf numFmtId="0" fontId="0" fillId="0" borderId="64" xfId="58" applyFont="1" applyBorder="1">
      <alignment/>
      <protection/>
    </xf>
    <xf numFmtId="0" fontId="0" fillId="0" borderId="64" xfId="58" applyFont="1" applyBorder="1" applyAlignment="1">
      <alignment horizontal="left"/>
      <protection/>
    </xf>
    <xf numFmtId="0" fontId="0" fillId="0" borderId="65" xfId="58" applyFont="1" applyBorder="1">
      <alignment/>
      <protection/>
    </xf>
    <xf numFmtId="0" fontId="0" fillId="0" borderId="64" xfId="58" applyFont="1" applyBorder="1" applyAlignment="1">
      <alignment wrapText="1"/>
      <protection/>
    </xf>
    <xf numFmtId="0" fontId="0" fillId="25" borderId="64" xfId="58" applyFont="1" applyFill="1" applyBorder="1" applyAlignment="1">
      <alignment wrapText="1"/>
      <protection/>
    </xf>
    <xf numFmtId="0" fontId="0" fillId="25" borderId="64" xfId="58" applyFont="1" applyFill="1" applyBorder="1" applyAlignment="1">
      <alignment horizontal="left" wrapText="1"/>
      <protection/>
    </xf>
    <xf numFmtId="0" fontId="0" fillId="25" borderId="64" xfId="58" applyFont="1" applyFill="1" applyBorder="1" applyAlignment="1">
      <alignment horizontal="left" vertical="center" wrapText="1"/>
      <protection/>
    </xf>
    <xf numFmtId="0" fontId="0" fillId="0" borderId="69" xfId="59" applyFont="1" applyFill="1" applyBorder="1">
      <alignment/>
      <protection/>
    </xf>
    <xf numFmtId="0" fontId="0" fillId="0" borderId="64" xfId="59" applyFont="1" applyBorder="1" applyAlignment="1">
      <alignment horizontal="left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59" applyFont="1">
      <alignment/>
      <protection/>
    </xf>
    <xf numFmtId="0" fontId="0" fillId="0" borderId="67" xfId="59" applyFont="1" applyBorder="1">
      <alignment/>
      <protection/>
    </xf>
    <xf numFmtId="0" fontId="0" fillId="0" borderId="0" xfId="0" applyFont="1" applyFill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37" fillId="21" borderId="0" xfId="0" applyFont="1" applyFill="1" applyAlignment="1">
      <alignment horizontal="center" vertical="center" wrapText="1"/>
    </xf>
    <xf numFmtId="0" fontId="36" fillId="21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0" fillId="0" borderId="41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35" fillId="0" borderId="70" xfId="0" applyFont="1" applyBorder="1" applyAlignment="1">
      <alignment vertical="center" wrapText="1"/>
    </xf>
    <xf numFmtId="0" fontId="0" fillId="0" borderId="71" xfId="0" applyFont="1" applyBorder="1" applyAlignment="1">
      <alignment wrapText="1"/>
    </xf>
    <xf numFmtId="0" fontId="35" fillId="0" borderId="70" xfId="0" applyFont="1" applyBorder="1" applyAlignment="1">
      <alignment horizontal="left" vertical="center" wrapText="1"/>
    </xf>
    <xf numFmtId="0" fontId="0" fillId="0" borderId="67" xfId="58" applyFont="1" applyBorder="1" applyAlignment="1">
      <alignment horizontal="center"/>
      <protection/>
    </xf>
    <xf numFmtId="0" fontId="41" fillId="0" borderId="72" xfId="0" applyFont="1" applyBorder="1" applyAlignment="1">
      <alignment vertical="center" wrapText="1"/>
    </xf>
    <xf numFmtId="0" fontId="0" fillId="0" borderId="43" xfId="0" applyFont="1" applyBorder="1" applyAlignment="1">
      <alignment wrapText="1"/>
    </xf>
    <xf numFmtId="0" fontId="41" fillId="0" borderId="73" xfId="0" applyFont="1" applyBorder="1" applyAlignment="1">
      <alignment vertical="center" wrapText="1"/>
    </xf>
    <xf numFmtId="0" fontId="0" fillId="0" borderId="68" xfId="0" applyFont="1" applyBorder="1" applyAlignment="1">
      <alignment wrapText="1"/>
    </xf>
    <xf numFmtId="0" fontId="41" fillId="0" borderId="74" xfId="0" applyFont="1" applyBorder="1" applyAlignment="1">
      <alignment horizontal="left" vertical="center" wrapText="1"/>
    </xf>
    <xf numFmtId="0" fontId="0" fillId="0" borderId="66" xfId="0" applyFont="1" applyBorder="1" applyAlignment="1">
      <alignment wrapText="1"/>
    </xf>
    <xf numFmtId="0" fontId="35" fillId="0" borderId="75" xfId="0" applyFont="1" applyBorder="1" applyAlignment="1">
      <alignment vertical="center" wrapText="1"/>
    </xf>
    <xf numFmtId="0" fontId="0" fillId="0" borderId="69" xfId="0" applyFont="1" applyBorder="1" applyAlignment="1">
      <alignment wrapText="1"/>
    </xf>
    <xf numFmtId="0" fontId="41" fillId="0" borderId="74" xfId="0" applyFont="1" applyBorder="1" applyAlignment="1">
      <alignment vertical="center" wrapText="1"/>
    </xf>
    <xf numFmtId="0" fontId="0" fillId="0" borderId="66" xfId="0" applyFont="1" applyBorder="1" applyAlignment="1">
      <alignment/>
    </xf>
    <xf numFmtId="0" fontId="41" fillId="0" borderId="76" xfId="0" applyFont="1" applyBorder="1" applyAlignment="1">
      <alignment vertical="center" wrapText="1"/>
    </xf>
    <xf numFmtId="0" fontId="0" fillId="0" borderId="77" xfId="0" applyFont="1" applyBorder="1" applyAlignment="1">
      <alignment wrapText="1"/>
    </xf>
    <xf numFmtId="0" fontId="41" fillId="0" borderId="72" xfId="0" applyFont="1" applyBorder="1" applyAlignment="1">
      <alignment horizontal="left" vertical="center" wrapText="1"/>
    </xf>
    <xf numFmtId="0" fontId="41" fillId="0" borderId="73" xfId="0" applyFont="1" applyBorder="1" applyAlignment="1">
      <alignment horizontal="left" vertical="center" wrapText="1"/>
    </xf>
    <xf numFmtId="0" fontId="40" fillId="0" borderId="70" xfId="0" applyFont="1" applyBorder="1" applyAlignment="1">
      <alignment horizontal="center" vertical="center" wrapText="1"/>
    </xf>
    <xf numFmtId="0" fontId="29" fillId="0" borderId="71" xfId="0" applyFont="1" applyBorder="1" applyAlignment="1">
      <alignment wrapText="1"/>
    </xf>
    <xf numFmtId="0" fontId="37" fillId="21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>
      <alignment wrapText="1"/>
    </xf>
    <xf numFmtId="0" fontId="0" fillId="0" borderId="76" xfId="0" applyFont="1" applyBorder="1" applyAlignment="1">
      <alignment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3" fontId="37" fillId="0" borderId="43" xfId="0" applyNumberFormat="1" applyFont="1" applyBorder="1" applyAlignment="1">
      <alignment/>
    </xf>
    <xf numFmtId="0" fontId="2" fillId="0" borderId="43" xfId="0" applyFont="1" applyBorder="1" applyAlignment="1">
      <alignment wrapText="1"/>
    </xf>
    <xf numFmtId="3" fontId="37" fillId="0" borderId="84" xfId="0" applyNumberFormat="1" applyFont="1" applyBorder="1" applyAlignment="1">
      <alignment wrapText="1"/>
    </xf>
    <xf numFmtId="3" fontId="37" fillId="0" borderId="85" xfId="0" applyNumberFormat="1" applyFont="1" applyBorder="1" applyAlignment="1">
      <alignment wrapText="1"/>
    </xf>
    <xf numFmtId="3" fontId="37" fillId="0" borderId="46" xfId="0" applyNumberFormat="1" applyFont="1" applyBorder="1" applyAlignment="1">
      <alignment wrapText="1"/>
    </xf>
    <xf numFmtId="3" fontId="37" fillId="0" borderId="84" xfId="0" applyNumberFormat="1" applyFont="1" applyBorder="1" applyAlignment="1">
      <alignment/>
    </xf>
    <xf numFmtId="3" fontId="37" fillId="0" borderId="46" xfId="0" applyNumberFormat="1" applyFont="1" applyBorder="1" applyAlignment="1">
      <alignment/>
    </xf>
    <xf numFmtId="3" fontId="37" fillId="0" borderId="85" xfId="0" applyNumberFormat="1" applyFont="1" applyBorder="1" applyAlignment="1">
      <alignment/>
    </xf>
    <xf numFmtId="0" fontId="5" fillId="0" borderId="43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2" fillId="0" borderId="84" xfId="0" applyFont="1" applyBorder="1" applyAlignment="1">
      <alignment horizontal="center" wrapText="1"/>
    </xf>
    <xf numFmtId="0" fontId="2" fillId="0" borderId="85" xfId="0" applyFont="1" applyBorder="1" applyAlignment="1">
      <alignment horizontal="center" wrapText="1"/>
    </xf>
    <xf numFmtId="0" fontId="5" fillId="0" borderId="84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85" xfId="0" applyFont="1" applyBorder="1" applyAlignment="1">
      <alignment horizontal="center" wrapText="1"/>
    </xf>
    <xf numFmtId="0" fontId="2" fillId="0" borderId="4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49" fontId="3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6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39" fillId="0" borderId="8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57" applyFont="1" applyBorder="1" applyAlignment="1">
      <alignment horizontal="center" wrapText="1"/>
      <protection/>
    </xf>
    <xf numFmtId="0" fontId="0" fillId="0" borderId="21" xfId="0" applyFont="1" applyBorder="1" applyAlignment="1">
      <alignment wrapText="1"/>
    </xf>
  </cellXfs>
  <cellStyles count="6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Date" xfId="42"/>
    <cellStyle name="Comma [0]" xfId="43"/>
    <cellStyle name="Eingabe" xfId="44"/>
    <cellStyle name="Ergebnis" xfId="45"/>
    <cellStyle name="Erklärender Text" xfId="46"/>
    <cellStyle name="Fixed" xfId="47"/>
    <cellStyle name="Gut" xfId="48"/>
    <cellStyle name="Heading1" xfId="49"/>
    <cellStyle name="Heading2" xfId="50"/>
    <cellStyle name="Comma" xfId="51"/>
    <cellStyle name="Hyperlink" xfId="52"/>
    <cellStyle name="Neutral" xfId="53"/>
    <cellStyle name="Normal_2005_AKTIVA" xfId="54"/>
    <cellStyle name="Normal_2005_PASIVA" xfId="55"/>
    <cellStyle name="Normal_2005_racun d&amp;g" xfId="56"/>
    <cellStyle name="Normal_TFI-FIN" xfId="57"/>
    <cellStyle name="Normal_TFI-FIN 2" xfId="58"/>
    <cellStyle name="Normal_TFI-FIN 3" xfId="59"/>
    <cellStyle name="Notiz" xfId="60"/>
    <cellStyle name="Obično_Finansijski izvještaji za 2008.g." xfId="61"/>
    <cellStyle name="Percent" xfId="62"/>
    <cellStyle name="Schlecht" xfId="63"/>
    <cellStyle name="Style 1" xfId="64"/>
    <cellStyle name="Überschrift" xfId="65"/>
    <cellStyle name="Überschrift 1" xfId="66"/>
    <cellStyle name="Überschrift 2" xfId="67"/>
    <cellStyle name="Überschrift 3" xfId="68"/>
    <cellStyle name="Überschrift 4" xfId="69"/>
    <cellStyle name="Verknüpfte Zelle" xfId="70"/>
    <cellStyle name="Currency" xfId="71"/>
    <cellStyle name="Currency [0]" xfId="72"/>
    <cellStyle name="Warnender Text" xfId="73"/>
    <cellStyle name="Zelle überprüfen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60.57421875" style="323" customWidth="1"/>
    <col min="2" max="2" width="66.28125" style="307" customWidth="1"/>
    <col min="3" max="16384" width="9.140625" style="307" customWidth="1"/>
  </cols>
  <sheetData>
    <row r="1" spans="1:11" ht="12.75">
      <c r="A1" s="304" t="s">
        <v>551</v>
      </c>
      <c r="B1" s="305" t="s">
        <v>591</v>
      </c>
      <c r="C1" s="306"/>
      <c r="E1" s="306"/>
      <c r="F1" s="306"/>
      <c r="G1" s="308"/>
      <c r="I1" s="309"/>
      <c r="J1" s="309"/>
      <c r="K1" s="309"/>
    </row>
    <row r="2" spans="1:11" ht="12.75">
      <c r="A2" s="193" t="s">
        <v>668</v>
      </c>
      <c r="B2" s="190" t="s">
        <v>552</v>
      </c>
      <c r="C2" s="193"/>
      <c r="D2" s="193"/>
      <c r="E2" s="193"/>
      <c r="F2" s="310"/>
      <c r="G2" s="310"/>
      <c r="H2" s="310"/>
      <c r="I2" s="310"/>
      <c r="J2" s="310"/>
      <c r="K2" s="310"/>
    </row>
    <row r="3" spans="1:11" ht="13.5" thickBot="1">
      <c r="A3" s="311" t="s">
        <v>553</v>
      </c>
      <c r="B3" s="311" t="s">
        <v>554</v>
      </c>
      <c r="C3" s="310"/>
      <c r="D3" s="310"/>
      <c r="E3" s="310"/>
      <c r="F3" s="310"/>
      <c r="G3" s="310"/>
      <c r="H3" s="310"/>
      <c r="I3" s="310"/>
      <c r="J3" s="310"/>
      <c r="K3" s="310"/>
    </row>
    <row r="4" spans="1:2" ht="13.5" thickTop="1">
      <c r="A4" s="312" t="s">
        <v>555</v>
      </c>
      <c r="B4" s="340" t="s">
        <v>650</v>
      </c>
    </row>
    <row r="5" spans="1:2" ht="12.75">
      <c r="A5" s="313" t="s">
        <v>556</v>
      </c>
      <c r="B5" s="341"/>
    </row>
    <row r="6" spans="1:2" ht="12.75">
      <c r="A6" s="315" t="s">
        <v>557</v>
      </c>
      <c r="B6" s="341" t="s">
        <v>651</v>
      </c>
    </row>
    <row r="7" spans="1:2" ht="12.75">
      <c r="A7" s="314" t="s">
        <v>558</v>
      </c>
      <c r="B7" s="342" t="s">
        <v>652</v>
      </c>
    </row>
    <row r="8" spans="1:2" ht="12.75">
      <c r="A8" s="316" t="s">
        <v>559</v>
      </c>
      <c r="B8" s="341" t="s">
        <v>653</v>
      </c>
    </row>
    <row r="9" spans="1:2" ht="12.75">
      <c r="A9" s="314" t="s">
        <v>560</v>
      </c>
      <c r="B9" s="343" t="s">
        <v>654</v>
      </c>
    </row>
    <row r="10" spans="1:2" ht="12.75">
      <c r="A10" s="314" t="s">
        <v>561</v>
      </c>
      <c r="B10" s="341" t="s">
        <v>655</v>
      </c>
    </row>
    <row r="11" spans="1:2" ht="12.75">
      <c r="A11" s="317" t="s">
        <v>562</v>
      </c>
      <c r="B11" s="341" t="s">
        <v>656</v>
      </c>
    </row>
    <row r="12" spans="1:2" ht="15" customHeight="1">
      <c r="A12" s="317" t="s">
        <v>563</v>
      </c>
      <c r="B12" s="349">
        <v>388</v>
      </c>
    </row>
    <row r="13" spans="1:2" ht="17.25" customHeight="1">
      <c r="A13" s="317" t="s">
        <v>564</v>
      </c>
      <c r="B13" s="348" t="s">
        <v>691</v>
      </c>
    </row>
    <row r="14" spans="1:2" ht="12.75">
      <c r="A14" s="317" t="s">
        <v>565</v>
      </c>
      <c r="B14" s="338" t="s">
        <v>657</v>
      </c>
    </row>
    <row r="15" spans="1:2" ht="25.5">
      <c r="A15" s="317" t="s">
        <v>566</v>
      </c>
      <c r="B15" s="341" t="s">
        <v>669</v>
      </c>
    </row>
    <row r="16" spans="1:2" ht="12.75">
      <c r="A16" s="317" t="s">
        <v>567</v>
      </c>
      <c r="B16" s="341" t="s">
        <v>658</v>
      </c>
    </row>
    <row r="17" spans="1:2" ht="25.5">
      <c r="A17" s="318" t="s">
        <v>568</v>
      </c>
      <c r="B17" s="341"/>
    </row>
    <row r="18" spans="1:2" ht="25.5">
      <c r="A18" s="317" t="s">
        <v>569</v>
      </c>
      <c r="B18" s="344" t="s">
        <v>659</v>
      </c>
    </row>
    <row r="19" spans="1:2" ht="25.5">
      <c r="A19" s="317" t="s">
        <v>570</v>
      </c>
      <c r="B19" s="344" t="s">
        <v>660</v>
      </c>
    </row>
    <row r="20" spans="1:2" ht="51">
      <c r="A20" s="317" t="s">
        <v>571</v>
      </c>
      <c r="B20" s="338"/>
    </row>
    <row r="21" spans="1:2" ht="17.25" customHeight="1">
      <c r="A21" s="319" t="s">
        <v>572</v>
      </c>
      <c r="B21" s="338"/>
    </row>
    <row r="22" spans="1:2" ht="12.75">
      <c r="A22" s="320" t="s">
        <v>573</v>
      </c>
      <c r="B22" s="339" t="s">
        <v>661</v>
      </c>
    </row>
    <row r="23" spans="1:2" ht="25.5">
      <c r="A23" s="317" t="s">
        <v>574</v>
      </c>
      <c r="B23" s="341" t="s">
        <v>662</v>
      </c>
    </row>
    <row r="24" spans="1:2" ht="27" customHeight="1">
      <c r="A24" s="317" t="s">
        <v>575</v>
      </c>
      <c r="B24" s="338"/>
    </row>
    <row r="25" spans="1:2" ht="25.5">
      <c r="A25" s="318" t="s">
        <v>576</v>
      </c>
      <c r="B25" s="339"/>
    </row>
    <row r="26" spans="1:2" ht="38.25">
      <c r="A26" s="320" t="s">
        <v>577</v>
      </c>
      <c r="B26" s="339"/>
    </row>
    <row r="27" spans="1:2" ht="25.5">
      <c r="A27" s="318" t="s">
        <v>578</v>
      </c>
      <c r="B27" s="338"/>
    </row>
    <row r="28" spans="1:2" ht="25.5">
      <c r="A28" s="320" t="s">
        <v>579</v>
      </c>
      <c r="B28" s="345" t="s">
        <v>663</v>
      </c>
    </row>
    <row r="29" spans="1:2" ht="165.75">
      <c r="A29" s="317" t="s">
        <v>580</v>
      </c>
      <c r="B29" s="346" t="s">
        <v>664</v>
      </c>
    </row>
    <row r="30" spans="1:2" ht="63.75">
      <c r="A30" s="317" t="s">
        <v>581</v>
      </c>
      <c r="B30" s="347" t="s">
        <v>665</v>
      </c>
    </row>
    <row r="31" spans="1:2" ht="12.75">
      <c r="A31" s="319" t="s">
        <v>582</v>
      </c>
      <c r="B31" s="314"/>
    </row>
    <row r="32" spans="1:2" ht="12.75">
      <c r="A32" s="317" t="s">
        <v>583</v>
      </c>
      <c r="B32" s="314"/>
    </row>
    <row r="33" spans="1:2" ht="38.25">
      <c r="A33" s="317" t="s">
        <v>584</v>
      </c>
      <c r="B33" s="314"/>
    </row>
    <row r="34" spans="1:2" ht="38.25">
      <c r="A34" s="317" t="s">
        <v>585</v>
      </c>
      <c r="B34" s="314"/>
    </row>
    <row r="35" spans="1:2" ht="26.25" customHeight="1">
      <c r="A35" s="317" t="s">
        <v>586</v>
      </c>
      <c r="B35" s="314"/>
    </row>
    <row r="36" spans="1:2" ht="38.25">
      <c r="A36" s="321" t="s">
        <v>587</v>
      </c>
      <c r="B36" s="322"/>
    </row>
    <row r="38" spans="1:2" ht="12.75">
      <c r="A38" s="324" t="s">
        <v>670</v>
      </c>
      <c r="B38" s="352" t="s">
        <v>589</v>
      </c>
    </row>
    <row r="39" spans="1:2" ht="12.75">
      <c r="A39" s="325"/>
      <c r="B39" s="353" t="s">
        <v>666</v>
      </c>
    </row>
    <row r="40" ht="12.75">
      <c r="B40" s="352" t="s">
        <v>590</v>
      </c>
    </row>
    <row r="41" ht="12.75">
      <c r="B41" s="354" t="s">
        <v>667</v>
      </c>
    </row>
  </sheetData>
  <sheetProtection/>
  <printOptions/>
  <pageMargins left="0.787401575" right="0.787401575" top="0.984251969" bottom="0.984251969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21.57421875" style="11" customWidth="1"/>
    <col min="2" max="2" width="5.421875" style="11" customWidth="1"/>
    <col min="3" max="3" width="51.00390625" style="11" customWidth="1"/>
    <col min="4" max="6" width="2.7109375" style="11" customWidth="1"/>
    <col min="7" max="7" width="26.421875" style="11" customWidth="1"/>
    <col min="8" max="8" width="26.00390625" style="11" customWidth="1"/>
    <col min="9" max="9" width="2.421875" style="11" customWidth="1"/>
    <col min="10" max="10" width="3.28125" style="11" customWidth="1"/>
    <col min="11" max="16384" width="9.140625" style="11" customWidth="1"/>
  </cols>
  <sheetData>
    <row r="1" spans="1:9" ht="12.75">
      <c r="A1" s="350" t="s">
        <v>672</v>
      </c>
      <c r="B1" s="185"/>
      <c r="C1" s="185"/>
      <c r="D1" s="185"/>
      <c r="F1" s="185"/>
      <c r="G1" s="185"/>
      <c r="H1" s="186" t="s">
        <v>596</v>
      </c>
      <c r="I1" s="41"/>
    </row>
    <row r="2" spans="1:9" ht="12.75">
      <c r="A2" s="350" t="s">
        <v>673</v>
      </c>
      <c r="B2" s="185"/>
      <c r="C2" s="185"/>
      <c r="D2" s="185"/>
      <c r="F2" s="185"/>
      <c r="G2" s="185"/>
      <c r="H2" s="187"/>
      <c r="I2" s="41"/>
    </row>
    <row r="3" spans="1:9" ht="12.75">
      <c r="A3" s="350" t="s">
        <v>674</v>
      </c>
      <c r="B3" s="185"/>
      <c r="C3" s="185"/>
      <c r="D3" s="185"/>
      <c r="F3" s="185"/>
      <c r="G3" s="185"/>
      <c r="H3" s="188"/>
      <c r="I3" s="41"/>
    </row>
    <row r="4" spans="1:9" ht="12.75">
      <c r="A4" s="351" t="s">
        <v>675</v>
      </c>
      <c r="B4" s="185"/>
      <c r="C4" s="185"/>
      <c r="D4" s="185"/>
      <c r="E4" s="185"/>
      <c r="F4" s="185"/>
      <c r="G4" s="185"/>
      <c r="H4" s="189"/>
      <c r="I4" s="41"/>
    </row>
    <row r="5" spans="1:9" ht="12.75">
      <c r="A5" s="351" t="s">
        <v>601</v>
      </c>
      <c r="B5" s="185"/>
      <c r="C5" s="185"/>
      <c r="D5" s="185"/>
      <c r="E5" s="185"/>
      <c r="F5" s="185"/>
      <c r="G5" s="185"/>
      <c r="H5" s="188"/>
      <c r="I5" s="41"/>
    </row>
    <row r="6" spans="1:9" ht="12.75">
      <c r="A6" s="55"/>
      <c r="B6" s="185"/>
      <c r="C6" s="185"/>
      <c r="D6" s="185"/>
      <c r="E6" s="185"/>
      <c r="F6" s="185"/>
      <c r="G6" s="185"/>
      <c r="H6" s="189"/>
      <c r="I6" s="41"/>
    </row>
    <row r="7" spans="1:9" ht="12.75">
      <c r="A7" s="55"/>
      <c r="B7" s="185"/>
      <c r="C7" s="185"/>
      <c r="D7" s="185"/>
      <c r="E7" s="185"/>
      <c r="F7" s="185"/>
      <c r="G7" s="185"/>
      <c r="H7" s="188"/>
      <c r="I7" s="41"/>
    </row>
    <row r="8" spans="2:8" ht="12" customHeight="1">
      <c r="B8" s="185"/>
      <c r="C8" s="185"/>
      <c r="E8" s="185"/>
      <c r="F8" s="185"/>
      <c r="H8" s="162"/>
    </row>
    <row r="9" spans="1:8" ht="15">
      <c r="A9" s="361" t="s">
        <v>211</v>
      </c>
      <c r="B9" s="362"/>
      <c r="C9" s="362"/>
      <c r="D9" s="362"/>
      <c r="E9" s="362"/>
      <c r="F9" s="362"/>
      <c r="G9" s="362"/>
      <c r="H9" s="362"/>
    </row>
    <row r="10" spans="1:8" ht="12.75">
      <c r="A10" s="363" t="s">
        <v>693</v>
      </c>
      <c r="B10" s="364"/>
      <c r="C10" s="364"/>
      <c r="D10" s="364"/>
      <c r="E10" s="364"/>
      <c r="F10" s="364"/>
      <c r="G10" s="364"/>
      <c r="H10" s="364"/>
    </row>
    <row r="11" ht="9.75" customHeight="1" thickBot="1"/>
    <row r="12" spans="1:8" ht="13.5" thickBot="1">
      <c r="A12" s="221" t="s">
        <v>194</v>
      </c>
      <c r="B12" s="357" t="s">
        <v>1</v>
      </c>
      <c r="C12" s="358"/>
      <c r="D12" s="359" t="s">
        <v>0</v>
      </c>
      <c r="E12" s="360"/>
      <c r="F12" s="358"/>
      <c r="G12" s="221" t="s">
        <v>2</v>
      </c>
      <c r="H12" s="221" t="s">
        <v>620</v>
      </c>
    </row>
    <row r="13" spans="1:8" ht="13.5" thickBot="1">
      <c r="A13" s="221">
        <v>1</v>
      </c>
      <c r="B13" s="359">
        <v>2</v>
      </c>
      <c r="C13" s="358"/>
      <c r="D13" s="183"/>
      <c r="E13" s="222">
        <v>3</v>
      </c>
      <c r="F13" s="223"/>
      <c r="G13" s="221">
        <v>4</v>
      </c>
      <c r="H13" s="221">
        <v>5</v>
      </c>
    </row>
    <row r="14" spans="1:8" ht="12.75">
      <c r="A14" s="12"/>
      <c r="B14" s="13"/>
      <c r="C14" s="224" t="s">
        <v>3</v>
      </c>
      <c r="D14" s="14"/>
      <c r="E14" s="15"/>
      <c r="F14" s="16"/>
      <c r="G14" s="27"/>
      <c r="H14" s="27"/>
    </row>
    <row r="15" spans="1:8" ht="12.75">
      <c r="A15" s="7"/>
      <c r="B15" s="225" t="s">
        <v>186</v>
      </c>
      <c r="C15" s="226" t="s">
        <v>621</v>
      </c>
      <c r="D15" s="227">
        <v>0</v>
      </c>
      <c r="E15" s="228">
        <v>0</v>
      </c>
      <c r="F15" s="229">
        <v>1</v>
      </c>
      <c r="G15" s="29">
        <f>G16+G17</f>
        <v>16938</v>
      </c>
      <c r="H15" s="29">
        <f>H16+H17</f>
        <v>27472</v>
      </c>
    </row>
    <row r="16" spans="1:8" ht="12.75">
      <c r="A16" s="230" t="s">
        <v>115</v>
      </c>
      <c r="B16" s="231" t="s">
        <v>6</v>
      </c>
      <c r="C16" s="232" t="s">
        <v>8</v>
      </c>
      <c r="D16" s="233">
        <v>0</v>
      </c>
      <c r="E16" s="234">
        <v>0</v>
      </c>
      <c r="F16" s="235">
        <v>2</v>
      </c>
      <c r="G16" s="29"/>
      <c r="H16" s="29"/>
    </row>
    <row r="17" spans="1:8" ht="12.75">
      <c r="A17" s="236" t="s">
        <v>141</v>
      </c>
      <c r="B17" s="231" t="s">
        <v>7</v>
      </c>
      <c r="C17" s="232" t="s">
        <v>9</v>
      </c>
      <c r="D17" s="233">
        <v>0</v>
      </c>
      <c r="E17" s="234">
        <v>0</v>
      </c>
      <c r="F17" s="235">
        <v>3</v>
      </c>
      <c r="G17" s="29">
        <v>16938</v>
      </c>
      <c r="H17" s="29">
        <v>27472</v>
      </c>
    </row>
    <row r="18" spans="1:8" ht="12.75">
      <c r="A18" s="10"/>
      <c r="B18" s="225" t="s">
        <v>5</v>
      </c>
      <c r="C18" s="226" t="s">
        <v>622</v>
      </c>
      <c r="D18" s="227">
        <v>0</v>
      </c>
      <c r="E18" s="228">
        <v>0</v>
      </c>
      <c r="F18" s="229">
        <v>4</v>
      </c>
      <c r="G18" s="29">
        <f>G19+G20+G21</f>
        <v>3616303</v>
      </c>
      <c r="H18" s="29">
        <f>H19+H20+H21</f>
        <v>3783514</v>
      </c>
    </row>
    <row r="19" spans="1:8" ht="25.5">
      <c r="A19" s="237" t="s">
        <v>142</v>
      </c>
      <c r="B19" s="231" t="s">
        <v>6</v>
      </c>
      <c r="C19" s="232" t="s">
        <v>13</v>
      </c>
      <c r="D19" s="233">
        <v>0</v>
      </c>
      <c r="E19" s="234">
        <v>0</v>
      </c>
      <c r="F19" s="235">
        <v>5</v>
      </c>
      <c r="G19" s="29">
        <v>2291497</v>
      </c>
      <c r="H19" s="29">
        <v>2278858</v>
      </c>
    </row>
    <row r="20" spans="1:8" ht="12.75">
      <c r="A20" s="237" t="s">
        <v>116</v>
      </c>
      <c r="B20" s="231" t="s">
        <v>7</v>
      </c>
      <c r="C20" s="232" t="s">
        <v>12</v>
      </c>
      <c r="D20" s="233">
        <v>0</v>
      </c>
      <c r="E20" s="234">
        <v>0</v>
      </c>
      <c r="F20" s="235">
        <v>6</v>
      </c>
      <c r="G20" s="29">
        <v>1324806</v>
      </c>
      <c r="H20" s="29">
        <v>1504656</v>
      </c>
    </row>
    <row r="21" spans="1:8" ht="12.75">
      <c r="A21" s="236" t="s">
        <v>195</v>
      </c>
      <c r="B21" s="231" t="s">
        <v>11</v>
      </c>
      <c r="C21" s="232" t="s">
        <v>198</v>
      </c>
      <c r="D21" s="233">
        <v>0</v>
      </c>
      <c r="E21" s="234">
        <v>0</v>
      </c>
      <c r="F21" s="235">
        <v>7</v>
      </c>
      <c r="G21" s="29">
        <v>0</v>
      </c>
      <c r="H21" s="29">
        <v>0</v>
      </c>
    </row>
    <row r="22" spans="1:8" ht="12.75">
      <c r="A22" s="10"/>
      <c r="B22" s="225" t="s">
        <v>10</v>
      </c>
      <c r="C22" s="226" t="s">
        <v>623</v>
      </c>
      <c r="D22" s="227">
        <v>0</v>
      </c>
      <c r="E22" s="228">
        <v>0</v>
      </c>
      <c r="F22" s="229">
        <v>8</v>
      </c>
      <c r="G22" s="29">
        <f>G23+G24+G25+G28+G47</f>
        <v>175392647</v>
      </c>
      <c r="H22" s="29">
        <f>H23+H24+H25+H28+H47</f>
        <v>207581974</v>
      </c>
    </row>
    <row r="23" spans="1:8" ht="26.25" customHeight="1">
      <c r="A23" s="238" t="s">
        <v>143</v>
      </c>
      <c r="B23" s="225" t="s">
        <v>15</v>
      </c>
      <c r="C23" s="226" t="s">
        <v>14</v>
      </c>
      <c r="D23" s="233">
        <v>0</v>
      </c>
      <c r="E23" s="234">
        <v>0</v>
      </c>
      <c r="F23" s="235">
        <v>9</v>
      </c>
      <c r="G23" s="29">
        <v>1784508</v>
      </c>
      <c r="H23" s="29">
        <v>13446021</v>
      </c>
    </row>
    <row r="24" spans="1:8" ht="24" customHeight="1">
      <c r="A24" s="238" t="s">
        <v>190</v>
      </c>
      <c r="B24" s="225"/>
      <c r="C24" s="226" t="s">
        <v>189</v>
      </c>
      <c r="D24" s="233">
        <v>0</v>
      </c>
      <c r="E24" s="234">
        <v>1</v>
      </c>
      <c r="F24" s="235">
        <v>0</v>
      </c>
      <c r="G24" s="29">
        <v>0</v>
      </c>
      <c r="H24" s="29">
        <v>0</v>
      </c>
    </row>
    <row r="25" spans="1:8" ht="26.25" customHeight="1">
      <c r="A25" s="7"/>
      <c r="B25" s="225" t="s">
        <v>16</v>
      </c>
      <c r="C25" s="226" t="s">
        <v>624</v>
      </c>
      <c r="D25" s="233">
        <v>0</v>
      </c>
      <c r="E25" s="234">
        <v>1</v>
      </c>
      <c r="F25" s="235">
        <v>1</v>
      </c>
      <c r="G25" s="29">
        <f>G26+G27</f>
        <v>70000</v>
      </c>
      <c r="H25" s="29">
        <f>H26+H27</f>
        <v>70000</v>
      </c>
    </row>
    <row r="26" spans="1:8" ht="14.25" customHeight="1">
      <c r="A26" s="230" t="s">
        <v>117</v>
      </c>
      <c r="B26" s="231" t="s">
        <v>6</v>
      </c>
      <c r="C26" s="232" t="s">
        <v>34</v>
      </c>
      <c r="D26" s="233">
        <v>0</v>
      </c>
      <c r="E26" s="234">
        <v>1</v>
      </c>
      <c r="F26" s="235">
        <v>2</v>
      </c>
      <c r="G26" s="29">
        <v>0</v>
      </c>
      <c r="H26" s="29">
        <v>0</v>
      </c>
    </row>
    <row r="27" spans="1:8" ht="12.75">
      <c r="A27" s="230" t="s">
        <v>144</v>
      </c>
      <c r="B27" s="231" t="s">
        <v>7</v>
      </c>
      <c r="C27" s="232" t="s">
        <v>35</v>
      </c>
      <c r="D27" s="233">
        <v>0</v>
      </c>
      <c r="E27" s="234">
        <v>1</v>
      </c>
      <c r="F27" s="235">
        <v>3</v>
      </c>
      <c r="G27" s="29">
        <v>70000</v>
      </c>
      <c r="H27" s="29">
        <v>70000</v>
      </c>
    </row>
    <row r="28" spans="1:8" ht="12" customHeight="1">
      <c r="A28" s="10"/>
      <c r="B28" s="225" t="s">
        <v>17</v>
      </c>
      <c r="C28" s="226" t="s">
        <v>625</v>
      </c>
      <c r="D28" s="227">
        <v>0</v>
      </c>
      <c r="E28" s="228">
        <v>1</v>
      </c>
      <c r="F28" s="229">
        <v>4</v>
      </c>
      <c r="G28" s="29">
        <f>G29+G32+G37+G43</f>
        <v>173538139</v>
      </c>
      <c r="H28" s="29">
        <f>H29+H32+H37+H43</f>
        <v>194065953</v>
      </c>
    </row>
    <row r="29" spans="1:8" ht="25.5">
      <c r="A29" s="10"/>
      <c r="B29" s="225" t="s">
        <v>6</v>
      </c>
      <c r="C29" s="226" t="s">
        <v>626</v>
      </c>
      <c r="D29" s="227">
        <v>0</v>
      </c>
      <c r="E29" s="228">
        <v>1</v>
      </c>
      <c r="F29" s="229">
        <v>5</v>
      </c>
      <c r="G29" s="29">
        <f>G30+G31</f>
        <v>0</v>
      </c>
      <c r="H29" s="29">
        <f>H30+H31</f>
        <v>0</v>
      </c>
    </row>
    <row r="30" spans="1:8" ht="26.25" customHeight="1">
      <c r="A30" s="230" t="s">
        <v>159</v>
      </c>
      <c r="B30" s="231" t="s">
        <v>18</v>
      </c>
      <c r="C30" s="232" t="s">
        <v>36</v>
      </c>
      <c r="D30" s="233">
        <v>0</v>
      </c>
      <c r="E30" s="234">
        <v>1</v>
      </c>
      <c r="F30" s="235">
        <v>6</v>
      </c>
      <c r="G30" s="29"/>
      <c r="H30" s="29"/>
    </row>
    <row r="31" spans="1:8" ht="12.75">
      <c r="A31" s="230" t="s">
        <v>160</v>
      </c>
      <c r="B31" s="231" t="s">
        <v>19</v>
      </c>
      <c r="C31" s="232" t="s">
        <v>37</v>
      </c>
      <c r="D31" s="233">
        <v>0</v>
      </c>
      <c r="E31" s="234">
        <v>1</v>
      </c>
      <c r="F31" s="235">
        <v>7</v>
      </c>
      <c r="G31" s="29"/>
      <c r="H31" s="29"/>
    </row>
    <row r="32" spans="1:8" ht="12.75">
      <c r="A32" s="10"/>
      <c r="B32" s="231" t="s">
        <v>7</v>
      </c>
      <c r="C32" s="226" t="s">
        <v>627</v>
      </c>
      <c r="D32" s="233">
        <v>0</v>
      </c>
      <c r="E32" s="234">
        <v>1</v>
      </c>
      <c r="F32" s="235">
        <v>8</v>
      </c>
      <c r="G32" s="29">
        <f>G33+G34+G35+G36</f>
        <v>128830374</v>
      </c>
      <c r="H32" s="29">
        <f>H33+H34+H35+H36</f>
        <v>139370731</v>
      </c>
    </row>
    <row r="33" spans="1:8" ht="25.5">
      <c r="A33" s="230" t="s">
        <v>161</v>
      </c>
      <c r="B33" s="231" t="s">
        <v>20</v>
      </c>
      <c r="C33" s="232" t="s">
        <v>38</v>
      </c>
      <c r="D33" s="233">
        <v>0</v>
      </c>
      <c r="E33" s="234">
        <v>1</v>
      </c>
      <c r="F33" s="235">
        <v>9</v>
      </c>
      <c r="G33" s="29">
        <v>0</v>
      </c>
      <c r="H33" s="29">
        <v>0</v>
      </c>
    </row>
    <row r="34" spans="1:8" ht="25.5">
      <c r="A34" s="230" t="s">
        <v>162</v>
      </c>
      <c r="B34" s="231" t="s">
        <v>21</v>
      </c>
      <c r="C34" s="232" t="s">
        <v>36</v>
      </c>
      <c r="D34" s="233">
        <v>0</v>
      </c>
      <c r="E34" s="234">
        <v>2</v>
      </c>
      <c r="F34" s="235">
        <v>0</v>
      </c>
      <c r="G34" s="29">
        <v>128830374</v>
      </c>
      <c r="H34" s="29">
        <v>139370731</v>
      </c>
    </row>
    <row r="35" spans="1:8" ht="12.75">
      <c r="A35" s="230" t="s">
        <v>163</v>
      </c>
      <c r="B35" s="231" t="s">
        <v>22</v>
      </c>
      <c r="C35" s="232" t="s">
        <v>39</v>
      </c>
      <c r="D35" s="233">
        <v>0</v>
      </c>
      <c r="E35" s="234">
        <v>2</v>
      </c>
      <c r="F35" s="235">
        <v>1</v>
      </c>
      <c r="G35" s="29">
        <v>0</v>
      </c>
      <c r="H35" s="29">
        <v>0</v>
      </c>
    </row>
    <row r="36" spans="1:8" ht="12.75">
      <c r="A36" s="230" t="s">
        <v>164</v>
      </c>
      <c r="B36" s="231" t="s">
        <v>23</v>
      </c>
      <c r="C36" s="232" t="s">
        <v>40</v>
      </c>
      <c r="D36" s="233">
        <v>0</v>
      </c>
      <c r="E36" s="234">
        <v>2</v>
      </c>
      <c r="F36" s="235">
        <v>2</v>
      </c>
      <c r="G36" s="29">
        <v>0</v>
      </c>
      <c r="H36" s="29">
        <v>0</v>
      </c>
    </row>
    <row r="37" spans="1:8" ht="25.5">
      <c r="A37" s="10"/>
      <c r="B37" s="231" t="s">
        <v>11</v>
      </c>
      <c r="C37" s="226" t="s">
        <v>628</v>
      </c>
      <c r="D37" s="233">
        <v>0</v>
      </c>
      <c r="E37" s="234">
        <v>2</v>
      </c>
      <c r="F37" s="235">
        <v>3</v>
      </c>
      <c r="G37" s="29">
        <f>G38+G39+G40+G41</f>
        <v>254283</v>
      </c>
      <c r="H37" s="29">
        <f>H38+H39+H40+H41</f>
        <v>254095</v>
      </c>
    </row>
    <row r="38" spans="1:8" ht="25.5">
      <c r="A38" s="230" t="s">
        <v>165</v>
      </c>
      <c r="B38" s="231" t="s">
        <v>24</v>
      </c>
      <c r="C38" s="232" t="s">
        <v>38</v>
      </c>
      <c r="D38" s="233">
        <v>0</v>
      </c>
      <c r="E38" s="234">
        <v>2</v>
      </c>
      <c r="F38" s="235">
        <v>4</v>
      </c>
      <c r="G38" s="29">
        <v>228196</v>
      </c>
      <c r="H38" s="29">
        <v>224679</v>
      </c>
    </row>
    <row r="39" spans="1:8" ht="25.5">
      <c r="A39" s="230" t="s">
        <v>166</v>
      </c>
      <c r="B39" s="231" t="s">
        <v>25</v>
      </c>
      <c r="C39" s="232" t="s">
        <v>36</v>
      </c>
      <c r="D39" s="233">
        <v>0</v>
      </c>
      <c r="E39" s="234">
        <v>2</v>
      </c>
      <c r="F39" s="235">
        <v>5</v>
      </c>
      <c r="G39" s="29">
        <v>0</v>
      </c>
      <c r="H39" s="29">
        <v>0</v>
      </c>
    </row>
    <row r="40" spans="1:8" ht="12.75">
      <c r="A40" s="230" t="s">
        <v>167</v>
      </c>
      <c r="B40" s="231" t="s">
        <v>26</v>
      </c>
      <c r="C40" s="232" t="s">
        <v>39</v>
      </c>
      <c r="D40" s="233">
        <v>0</v>
      </c>
      <c r="E40" s="234">
        <v>2</v>
      </c>
      <c r="F40" s="235">
        <v>6</v>
      </c>
      <c r="G40" s="29">
        <v>26087</v>
      </c>
      <c r="H40" s="29">
        <v>29416</v>
      </c>
    </row>
    <row r="41" spans="1:8" ht="13.5" thickBot="1">
      <c r="A41" s="239" t="s">
        <v>168</v>
      </c>
      <c r="B41" s="240" t="s">
        <v>27</v>
      </c>
      <c r="C41" s="241" t="s">
        <v>41</v>
      </c>
      <c r="D41" s="242">
        <v>0</v>
      </c>
      <c r="E41" s="243">
        <v>2</v>
      </c>
      <c r="F41" s="244">
        <v>7</v>
      </c>
      <c r="G41" s="30">
        <v>0</v>
      </c>
      <c r="H41" s="30">
        <v>0</v>
      </c>
    </row>
    <row r="42" spans="1:10" ht="13.5" thickBot="1">
      <c r="A42" s="245"/>
      <c r="B42" s="18"/>
      <c r="C42" s="246"/>
      <c r="D42" s="18"/>
      <c r="E42" s="18"/>
      <c r="F42" s="18"/>
      <c r="G42" s="31"/>
      <c r="H42" s="31"/>
      <c r="J42" s="11" t="s">
        <v>6</v>
      </c>
    </row>
    <row r="43" spans="1:8" ht="12.75">
      <c r="A43" s="20"/>
      <c r="B43" s="247" t="s">
        <v>28</v>
      </c>
      <c r="C43" s="248" t="s">
        <v>629</v>
      </c>
      <c r="D43" s="249">
        <v>0</v>
      </c>
      <c r="E43" s="250">
        <v>2</v>
      </c>
      <c r="F43" s="251">
        <v>8</v>
      </c>
      <c r="G43" s="32">
        <f>G44+G45+G46</f>
        <v>44453482</v>
      </c>
      <c r="H43" s="32">
        <f>H44+H45+H46</f>
        <v>54441127</v>
      </c>
    </row>
    <row r="44" spans="1:8" ht="12.75">
      <c r="A44" s="230" t="s">
        <v>154</v>
      </c>
      <c r="B44" s="231" t="s">
        <v>29</v>
      </c>
      <c r="C44" s="232" t="s">
        <v>42</v>
      </c>
      <c r="D44" s="233">
        <v>0</v>
      </c>
      <c r="E44" s="234">
        <v>2</v>
      </c>
      <c r="F44" s="235">
        <v>9</v>
      </c>
      <c r="G44" s="29">
        <v>32822725</v>
      </c>
      <c r="H44" s="29">
        <v>50200701</v>
      </c>
    </row>
    <row r="45" spans="1:8" ht="12.75">
      <c r="A45" s="236" t="s">
        <v>155</v>
      </c>
      <c r="B45" s="231" t="s">
        <v>30</v>
      </c>
      <c r="C45" s="232" t="s">
        <v>43</v>
      </c>
      <c r="D45" s="233">
        <v>0</v>
      </c>
      <c r="E45" s="234">
        <v>3</v>
      </c>
      <c r="F45" s="235">
        <v>0</v>
      </c>
      <c r="G45" s="29">
        <v>10574175</v>
      </c>
      <c r="H45" s="29">
        <v>3081070</v>
      </c>
    </row>
    <row r="46" spans="1:8" ht="12.75">
      <c r="A46" s="236" t="s">
        <v>169</v>
      </c>
      <c r="B46" s="231" t="s">
        <v>31</v>
      </c>
      <c r="C46" s="232" t="s">
        <v>44</v>
      </c>
      <c r="D46" s="233">
        <v>0</v>
      </c>
      <c r="E46" s="234">
        <v>3</v>
      </c>
      <c r="F46" s="235">
        <v>1</v>
      </c>
      <c r="G46" s="29">
        <v>1056582</v>
      </c>
      <c r="H46" s="29">
        <v>1159356</v>
      </c>
    </row>
    <row r="47" spans="1:8" ht="24" customHeight="1">
      <c r="A47" s="252" t="s">
        <v>118</v>
      </c>
      <c r="B47" s="253" t="s">
        <v>32</v>
      </c>
      <c r="C47" s="254" t="s">
        <v>33</v>
      </c>
      <c r="D47" s="255">
        <v>0</v>
      </c>
      <c r="E47" s="256">
        <v>3</v>
      </c>
      <c r="F47" s="257">
        <v>2</v>
      </c>
      <c r="G47" s="33">
        <v>0</v>
      </c>
      <c r="H47" s="33">
        <v>0</v>
      </c>
    </row>
    <row r="48" spans="1:8" ht="25.5">
      <c r="A48" s="258" t="s">
        <v>156</v>
      </c>
      <c r="B48" s="259" t="s">
        <v>45</v>
      </c>
      <c r="C48" s="260" t="s">
        <v>46</v>
      </c>
      <c r="D48" s="261">
        <v>0</v>
      </c>
      <c r="E48" s="262">
        <v>3</v>
      </c>
      <c r="F48" s="263">
        <v>3</v>
      </c>
      <c r="G48" s="34">
        <v>0</v>
      </c>
      <c r="H48" s="34">
        <v>0</v>
      </c>
    </row>
    <row r="49" spans="1:8" ht="25.5">
      <c r="A49" s="10"/>
      <c r="B49" s="225" t="s">
        <v>47</v>
      </c>
      <c r="C49" s="226" t="s">
        <v>630</v>
      </c>
      <c r="D49" s="233">
        <v>0</v>
      </c>
      <c r="E49" s="234">
        <v>3</v>
      </c>
      <c r="F49" s="235">
        <v>4</v>
      </c>
      <c r="G49" s="29">
        <f>G50+G51+G52+G53+G54+G55+G56</f>
        <v>7806330</v>
      </c>
      <c r="H49" s="29">
        <f>H50+H51+H52+H53+H54+H55+H56</f>
        <v>8661505</v>
      </c>
    </row>
    <row r="50" spans="1:8" ht="12.75">
      <c r="A50" s="230" t="s">
        <v>145</v>
      </c>
      <c r="B50" s="264" t="s">
        <v>6</v>
      </c>
      <c r="C50" s="265" t="s">
        <v>49</v>
      </c>
      <c r="D50" s="233">
        <v>0</v>
      </c>
      <c r="E50" s="234">
        <v>3</v>
      </c>
      <c r="F50" s="235">
        <v>5</v>
      </c>
      <c r="G50" s="29">
        <v>2034463</v>
      </c>
      <c r="H50" s="29">
        <v>1924080</v>
      </c>
    </row>
    <row r="51" spans="1:8" ht="12.75">
      <c r="A51" s="230" t="s">
        <v>146</v>
      </c>
      <c r="B51" s="264" t="s">
        <v>7</v>
      </c>
      <c r="C51" s="265" t="s">
        <v>50</v>
      </c>
      <c r="D51" s="233">
        <v>0</v>
      </c>
      <c r="E51" s="234">
        <v>3</v>
      </c>
      <c r="F51" s="235">
        <v>6</v>
      </c>
      <c r="G51" s="29">
        <v>242815</v>
      </c>
      <c r="H51" s="29">
        <v>259151</v>
      </c>
    </row>
    <row r="52" spans="1:8" ht="12.75">
      <c r="A52" s="230" t="s">
        <v>147</v>
      </c>
      <c r="B52" s="264" t="s">
        <v>11</v>
      </c>
      <c r="C52" s="265" t="s">
        <v>51</v>
      </c>
      <c r="D52" s="233">
        <v>0</v>
      </c>
      <c r="E52" s="234">
        <v>3</v>
      </c>
      <c r="F52" s="235">
        <v>7</v>
      </c>
      <c r="G52" s="29">
        <v>5529052</v>
      </c>
      <c r="H52" s="29">
        <v>6478274</v>
      </c>
    </row>
    <row r="53" spans="1:8" ht="24.75" customHeight="1">
      <c r="A53" s="230" t="s">
        <v>148</v>
      </c>
      <c r="B53" s="264" t="s">
        <v>28</v>
      </c>
      <c r="C53" s="266" t="s">
        <v>207</v>
      </c>
      <c r="D53" s="233">
        <v>0</v>
      </c>
      <c r="E53" s="234">
        <v>3</v>
      </c>
      <c r="F53" s="235">
        <v>8</v>
      </c>
      <c r="G53" s="29">
        <v>0</v>
      </c>
      <c r="H53" s="29">
        <v>0</v>
      </c>
    </row>
    <row r="54" spans="1:8" ht="12.75">
      <c r="A54" s="230" t="s">
        <v>149</v>
      </c>
      <c r="B54" s="264" t="s">
        <v>52</v>
      </c>
      <c r="C54" s="265" t="s">
        <v>199</v>
      </c>
      <c r="D54" s="233">
        <v>0</v>
      </c>
      <c r="E54" s="234">
        <v>3</v>
      </c>
      <c r="F54" s="235">
        <v>9</v>
      </c>
      <c r="G54" s="29">
        <v>0</v>
      </c>
      <c r="H54" s="29">
        <v>0</v>
      </c>
    </row>
    <row r="55" spans="1:8" ht="12.75">
      <c r="A55" s="230" t="s">
        <v>170</v>
      </c>
      <c r="B55" s="264" t="s">
        <v>53</v>
      </c>
      <c r="C55" s="266" t="s">
        <v>54</v>
      </c>
      <c r="D55" s="233">
        <v>0</v>
      </c>
      <c r="E55" s="234">
        <v>4</v>
      </c>
      <c r="F55" s="235">
        <v>0</v>
      </c>
      <c r="G55" s="29">
        <v>0</v>
      </c>
      <c r="H55" s="29">
        <v>0</v>
      </c>
    </row>
    <row r="56" spans="1:8" ht="25.5">
      <c r="A56" s="230" t="s">
        <v>171</v>
      </c>
      <c r="B56" s="264" t="s">
        <v>56</v>
      </c>
      <c r="C56" s="266" t="s">
        <v>55</v>
      </c>
      <c r="D56" s="233">
        <v>0</v>
      </c>
      <c r="E56" s="234">
        <v>4</v>
      </c>
      <c r="F56" s="235">
        <v>1</v>
      </c>
      <c r="G56" s="29">
        <v>0</v>
      </c>
      <c r="H56" s="29">
        <v>0</v>
      </c>
    </row>
    <row r="57" spans="1:8" ht="12.75">
      <c r="A57" s="10"/>
      <c r="B57" s="225" t="s">
        <v>48</v>
      </c>
      <c r="C57" s="267" t="s">
        <v>191</v>
      </c>
      <c r="D57" s="233">
        <v>0</v>
      </c>
      <c r="E57" s="234">
        <v>4</v>
      </c>
      <c r="F57" s="235">
        <v>2</v>
      </c>
      <c r="G57" s="29">
        <f>G58</f>
        <v>0</v>
      </c>
      <c r="H57" s="29">
        <f>H58</f>
        <v>0</v>
      </c>
    </row>
    <row r="58" spans="1:8" ht="12.75">
      <c r="A58" s="230" t="s">
        <v>119</v>
      </c>
      <c r="B58" s="264" t="s">
        <v>6</v>
      </c>
      <c r="C58" s="266" t="s">
        <v>57</v>
      </c>
      <c r="D58" s="233">
        <v>0</v>
      </c>
      <c r="E58" s="234">
        <v>4</v>
      </c>
      <c r="F58" s="235">
        <v>3</v>
      </c>
      <c r="G58" s="29"/>
      <c r="H58" s="29"/>
    </row>
    <row r="59" spans="1:8" ht="12.75">
      <c r="A59" s="10"/>
      <c r="B59" s="225" t="s">
        <v>102</v>
      </c>
      <c r="C59" s="268" t="s">
        <v>631</v>
      </c>
      <c r="D59" s="233">
        <v>0</v>
      </c>
      <c r="E59" s="234">
        <v>4</v>
      </c>
      <c r="F59" s="235">
        <v>4</v>
      </c>
      <c r="G59" s="29">
        <f>G60+G63+G64</f>
        <v>2650803</v>
      </c>
      <c r="H59" s="29">
        <f>H60+H63+H64</f>
        <v>1766383</v>
      </c>
    </row>
    <row r="60" spans="1:8" ht="12.75">
      <c r="A60" s="10"/>
      <c r="B60" s="269" t="s">
        <v>6</v>
      </c>
      <c r="C60" s="268" t="s">
        <v>632</v>
      </c>
      <c r="D60" s="233">
        <v>0</v>
      </c>
      <c r="E60" s="234">
        <v>4</v>
      </c>
      <c r="F60" s="235">
        <v>5</v>
      </c>
      <c r="G60" s="29">
        <f>G61+G62</f>
        <v>1416898</v>
      </c>
      <c r="H60" s="29">
        <f>H61+H62</f>
        <v>1305005</v>
      </c>
    </row>
    <row r="61" spans="1:8" ht="12.75">
      <c r="A61" s="230" t="s">
        <v>150</v>
      </c>
      <c r="B61" s="269" t="s">
        <v>18</v>
      </c>
      <c r="C61" s="265" t="s">
        <v>59</v>
      </c>
      <c r="D61" s="233">
        <v>0</v>
      </c>
      <c r="E61" s="234">
        <v>4</v>
      </c>
      <c r="F61" s="235">
        <v>6</v>
      </c>
      <c r="G61" s="29">
        <v>1416898</v>
      </c>
      <c r="H61" s="29">
        <v>1305005</v>
      </c>
    </row>
    <row r="62" spans="1:8" ht="12.75">
      <c r="A62" s="230" t="s">
        <v>150</v>
      </c>
      <c r="B62" s="269" t="s">
        <v>19</v>
      </c>
      <c r="C62" s="265" t="s">
        <v>60</v>
      </c>
      <c r="D62" s="233">
        <v>0</v>
      </c>
      <c r="E62" s="234">
        <v>4</v>
      </c>
      <c r="F62" s="235">
        <v>7</v>
      </c>
      <c r="G62" s="29">
        <v>0</v>
      </c>
      <c r="H62" s="29">
        <v>0</v>
      </c>
    </row>
    <row r="63" spans="1:8" ht="12.75">
      <c r="A63" s="230" t="s">
        <v>208</v>
      </c>
      <c r="B63" s="270" t="s">
        <v>7</v>
      </c>
      <c r="C63" s="268" t="s">
        <v>61</v>
      </c>
      <c r="D63" s="233">
        <v>0</v>
      </c>
      <c r="E63" s="234">
        <v>4</v>
      </c>
      <c r="F63" s="235">
        <v>8</v>
      </c>
      <c r="G63" s="29">
        <v>0</v>
      </c>
      <c r="H63" s="29">
        <v>0</v>
      </c>
    </row>
    <row r="64" spans="1:8" ht="12.75">
      <c r="A64" s="10"/>
      <c r="B64" s="270" t="s">
        <v>11</v>
      </c>
      <c r="C64" s="267" t="s">
        <v>633</v>
      </c>
      <c r="D64" s="233">
        <v>0</v>
      </c>
      <c r="E64" s="234">
        <v>4</v>
      </c>
      <c r="F64" s="235">
        <v>9</v>
      </c>
      <c r="G64" s="29">
        <f>G65+G66+G67</f>
        <v>1233905</v>
      </c>
      <c r="H64" s="29">
        <f>H65+H66+H67</f>
        <v>461378</v>
      </c>
    </row>
    <row r="65" spans="1:8" ht="12.75">
      <c r="A65" s="236" t="s">
        <v>151</v>
      </c>
      <c r="B65" s="270" t="s">
        <v>24</v>
      </c>
      <c r="C65" s="266" t="s">
        <v>63</v>
      </c>
      <c r="D65" s="233">
        <v>0</v>
      </c>
      <c r="E65" s="234">
        <v>5</v>
      </c>
      <c r="F65" s="235">
        <v>0</v>
      </c>
      <c r="G65" s="29">
        <v>-301151</v>
      </c>
      <c r="H65" s="29">
        <v>-456901</v>
      </c>
    </row>
    <row r="66" spans="1:8" ht="12.75">
      <c r="A66" s="230" t="s">
        <v>209</v>
      </c>
      <c r="B66" s="270" t="s">
        <v>25</v>
      </c>
      <c r="C66" s="266" t="s">
        <v>64</v>
      </c>
      <c r="D66" s="233">
        <v>0</v>
      </c>
      <c r="E66" s="234">
        <v>5</v>
      </c>
      <c r="F66" s="235">
        <v>1</v>
      </c>
      <c r="G66" s="29">
        <v>190449</v>
      </c>
      <c r="H66" s="29">
        <v>21058</v>
      </c>
    </row>
    <row r="67" spans="1:8" ht="12.75">
      <c r="A67" s="236" t="s">
        <v>210</v>
      </c>
      <c r="B67" s="270" t="s">
        <v>26</v>
      </c>
      <c r="C67" s="266" t="s">
        <v>62</v>
      </c>
      <c r="D67" s="233">
        <v>0</v>
      </c>
      <c r="E67" s="234">
        <v>5</v>
      </c>
      <c r="F67" s="235">
        <v>2</v>
      </c>
      <c r="G67" s="29">
        <v>1344607</v>
      </c>
      <c r="H67" s="29">
        <v>897221</v>
      </c>
    </row>
    <row r="68" spans="1:8" ht="12.75">
      <c r="A68" s="10"/>
      <c r="B68" s="271" t="s">
        <v>187</v>
      </c>
      <c r="C68" s="268" t="s">
        <v>634</v>
      </c>
      <c r="D68" s="233">
        <v>0</v>
      </c>
      <c r="E68" s="234">
        <v>5</v>
      </c>
      <c r="F68" s="235">
        <v>3</v>
      </c>
      <c r="G68" s="29">
        <f>G69+G73+G74</f>
        <v>27440900</v>
      </c>
      <c r="H68" s="29">
        <f>H69+H73+H74</f>
        <v>14842357</v>
      </c>
    </row>
    <row r="69" spans="1:8" ht="12.75">
      <c r="A69" s="10"/>
      <c r="B69" s="270" t="s">
        <v>6</v>
      </c>
      <c r="C69" s="268" t="s">
        <v>635</v>
      </c>
      <c r="D69" s="233">
        <v>0</v>
      </c>
      <c r="E69" s="234">
        <v>5</v>
      </c>
      <c r="F69" s="235">
        <v>4</v>
      </c>
      <c r="G69" s="29">
        <f>G70+G71+G72</f>
        <v>27440900</v>
      </c>
      <c r="H69" s="29">
        <f>H70+H71+H72</f>
        <v>14842357</v>
      </c>
    </row>
    <row r="70" spans="1:8" ht="12.75">
      <c r="A70" s="230" t="s">
        <v>152</v>
      </c>
      <c r="B70" s="270" t="s">
        <v>18</v>
      </c>
      <c r="C70" s="266" t="s">
        <v>65</v>
      </c>
      <c r="D70" s="233">
        <v>0</v>
      </c>
      <c r="E70" s="234">
        <v>5</v>
      </c>
      <c r="F70" s="235">
        <v>5</v>
      </c>
      <c r="G70" s="29">
        <v>27438416</v>
      </c>
      <c r="H70" s="29">
        <v>14841630</v>
      </c>
    </row>
    <row r="71" spans="1:8" ht="25.5">
      <c r="A71" s="230" t="s">
        <v>120</v>
      </c>
      <c r="B71" s="270" t="s">
        <v>19</v>
      </c>
      <c r="C71" s="266" t="s">
        <v>66</v>
      </c>
      <c r="D71" s="233">
        <v>0</v>
      </c>
      <c r="E71" s="234">
        <v>5</v>
      </c>
      <c r="F71" s="235">
        <v>6</v>
      </c>
      <c r="G71" s="29">
        <v>0</v>
      </c>
      <c r="H71" s="29">
        <v>0</v>
      </c>
    </row>
    <row r="72" spans="1:8" ht="12.75">
      <c r="A72" s="236" t="s">
        <v>172</v>
      </c>
      <c r="B72" s="270" t="s">
        <v>69</v>
      </c>
      <c r="C72" s="266" t="s">
        <v>67</v>
      </c>
      <c r="D72" s="233">
        <v>0</v>
      </c>
      <c r="E72" s="234">
        <v>5</v>
      </c>
      <c r="F72" s="235">
        <v>7</v>
      </c>
      <c r="G72" s="29">
        <v>2484</v>
      </c>
      <c r="H72" s="29">
        <v>727</v>
      </c>
    </row>
    <row r="73" spans="1:8" ht="21" customHeight="1">
      <c r="A73" s="10" t="s">
        <v>173</v>
      </c>
      <c r="B73" s="271" t="s">
        <v>7</v>
      </c>
      <c r="C73" s="267" t="s">
        <v>68</v>
      </c>
      <c r="D73" s="233">
        <v>0</v>
      </c>
      <c r="E73" s="234">
        <v>5</v>
      </c>
      <c r="F73" s="235">
        <v>8</v>
      </c>
      <c r="G73" s="29">
        <v>0</v>
      </c>
      <c r="H73" s="29">
        <v>0</v>
      </c>
    </row>
    <row r="74" spans="1:8" ht="12.75">
      <c r="A74" s="10" t="s">
        <v>196</v>
      </c>
      <c r="B74" s="271" t="s">
        <v>11</v>
      </c>
      <c r="C74" s="267" t="s">
        <v>197</v>
      </c>
      <c r="D74" s="233">
        <v>0</v>
      </c>
      <c r="E74" s="234">
        <v>5</v>
      </c>
      <c r="F74" s="235">
        <v>9</v>
      </c>
      <c r="G74" s="29">
        <v>0</v>
      </c>
      <c r="H74" s="29">
        <v>0</v>
      </c>
    </row>
    <row r="75" spans="1:8" ht="25.5">
      <c r="A75" s="10">
        <v>19</v>
      </c>
      <c r="B75" s="271" t="s">
        <v>188</v>
      </c>
      <c r="C75" s="267" t="s">
        <v>636</v>
      </c>
      <c r="D75" s="233">
        <v>0</v>
      </c>
      <c r="E75" s="234">
        <v>6</v>
      </c>
      <c r="F75" s="235">
        <v>0</v>
      </c>
      <c r="G75" s="29">
        <f>G76+G77+G78</f>
        <v>4741897</v>
      </c>
      <c r="H75" s="29">
        <f>H76+H77+H78</f>
        <v>3887125</v>
      </c>
    </row>
    <row r="76" spans="1:8" ht="12.75">
      <c r="A76" s="230" t="s">
        <v>174</v>
      </c>
      <c r="B76" s="270" t="s">
        <v>6</v>
      </c>
      <c r="C76" s="265" t="s">
        <v>71</v>
      </c>
      <c r="D76" s="233">
        <v>0</v>
      </c>
      <c r="E76" s="234">
        <v>6</v>
      </c>
      <c r="F76" s="235">
        <v>1</v>
      </c>
      <c r="G76" s="29">
        <v>1910692</v>
      </c>
      <c r="H76" s="29">
        <v>1884755</v>
      </c>
    </row>
    <row r="77" spans="1:8" ht="12.75">
      <c r="A77" s="230" t="s">
        <v>175</v>
      </c>
      <c r="B77" s="270" t="s">
        <v>7</v>
      </c>
      <c r="C77" s="265" t="s">
        <v>72</v>
      </c>
      <c r="D77" s="233">
        <v>0</v>
      </c>
      <c r="E77" s="234">
        <v>6</v>
      </c>
      <c r="F77" s="235">
        <v>2</v>
      </c>
      <c r="G77" s="29">
        <v>1507689</v>
      </c>
      <c r="H77" s="29">
        <v>1622479</v>
      </c>
    </row>
    <row r="78" spans="1:8" ht="12.75">
      <c r="A78" s="230" t="s">
        <v>176</v>
      </c>
      <c r="B78" s="270" t="s">
        <v>11</v>
      </c>
      <c r="C78" s="265" t="s">
        <v>73</v>
      </c>
      <c r="D78" s="233">
        <v>0</v>
      </c>
      <c r="E78" s="234">
        <v>6</v>
      </c>
      <c r="F78" s="235">
        <v>3</v>
      </c>
      <c r="G78" s="29">
        <v>1323516</v>
      </c>
      <c r="H78" s="29">
        <v>379891</v>
      </c>
    </row>
    <row r="79" spans="1:8" ht="38.25">
      <c r="A79" s="10"/>
      <c r="B79" s="272" t="s">
        <v>70</v>
      </c>
      <c r="C79" s="273" t="s">
        <v>637</v>
      </c>
      <c r="D79" s="233">
        <v>0</v>
      </c>
      <c r="E79" s="234">
        <v>6</v>
      </c>
      <c r="F79" s="235">
        <v>4</v>
      </c>
      <c r="G79" s="29">
        <f>G15+G18+G22+G48+G49+G57+G59+G68+G75</f>
        <v>221665818</v>
      </c>
      <c r="H79" s="29">
        <f>H15+H18+H22+H48+H49+H57+H59+H68+H75</f>
        <v>240550330</v>
      </c>
    </row>
    <row r="80" spans="1:8" ht="13.5" thickBot="1">
      <c r="A80" s="274" t="s">
        <v>153</v>
      </c>
      <c r="B80" s="275" t="s">
        <v>74</v>
      </c>
      <c r="C80" s="276" t="s">
        <v>75</v>
      </c>
      <c r="D80" s="242">
        <v>0</v>
      </c>
      <c r="E80" s="243">
        <v>6</v>
      </c>
      <c r="F80" s="244">
        <v>5</v>
      </c>
      <c r="G80" s="30">
        <v>3280390</v>
      </c>
      <c r="H80" s="30">
        <v>3688754</v>
      </c>
    </row>
    <row r="81" spans="1:10" ht="12.75">
      <c r="A81" s="24"/>
      <c r="B81" s="277"/>
      <c r="C81" s="278"/>
      <c r="D81" s="18"/>
      <c r="E81" s="18"/>
      <c r="F81" s="18"/>
      <c r="G81" s="18"/>
      <c r="H81" s="1"/>
      <c r="J81" s="41" t="s">
        <v>7</v>
      </c>
    </row>
    <row r="82" spans="1:8" ht="13.5" thickBot="1">
      <c r="A82" s="24"/>
      <c r="B82" s="277"/>
      <c r="C82" s="278"/>
      <c r="D82" s="18"/>
      <c r="E82" s="18"/>
      <c r="F82" s="18"/>
      <c r="G82" s="18"/>
      <c r="H82" s="1"/>
    </row>
    <row r="83" spans="1:8" ht="13.5" thickBot="1">
      <c r="A83" s="221" t="s">
        <v>194</v>
      </c>
      <c r="B83" s="365" t="s">
        <v>1</v>
      </c>
      <c r="C83" s="356"/>
      <c r="D83" s="359" t="s">
        <v>0</v>
      </c>
      <c r="E83" s="360"/>
      <c r="F83" s="360"/>
      <c r="G83" s="221" t="s">
        <v>2</v>
      </c>
      <c r="H83" s="221" t="s">
        <v>620</v>
      </c>
    </row>
    <row r="84" spans="1:8" ht="13.5" thickBot="1">
      <c r="A84" s="184">
        <v>3</v>
      </c>
      <c r="B84" s="355">
        <v>2</v>
      </c>
      <c r="C84" s="356"/>
      <c r="D84" s="183"/>
      <c r="E84" s="222">
        <v>1</v>
      </c>
      <c r="F84" s="222"/>
      <c r="G84" s="221">
        <v>4</v>
      </c>
      <c r="H84" s="221">
        <v>5</v>
      </c>
    </row>
    <row r="85" spans="1:8" ht="12.75">
      <c r="A85" s="20"/>
      <c r="B85" s="13"/>
      <c r="C85" s="224" t="s">
        <v>76</v>
      </c>
      <c r="D85" s="14"/>
      <c r="E85" s="15"/>
      <c r="F85" s="16"/>
      <c r="G85" s="35"/>
      <c r="H85" s="35"/>
    </row>
    <row r="86" spans="1:8" ht="12.75">
      <c r="A86" s="10"/>
      <c r="B86" s="271" t="s">
        <v>4</v>
      </c>
      <c r="C86" s="226" t="s">
        <v>638</v>
      </c>
      <c r="D86" s="231">
        <v>0</v>
      </c>
      <c r="E86" s="279">
        <v>6</v>
      </c>
      <c r="F86" s="280">
        <v>6</v>
      </c>
      <c r="G86" s="29">
        <f>G87+G91+G92+G96+G100+G104+G105</f>
        <v>25706029</v>
      </c>
      <c r="H86" s="29">
        <f>H87+H91+H92+H96+H100+H104+H105</f>
        <v>30931717</v>
      </c>
    </row>
    <row r="87" spans="1:8" ht="12.75">
      <c r="A87" s="10"/>
      <c r="B87" s="271" t="s">
        <v>6</v>
      </c>
      <c r="C87" s="267" t="s">
        <v>639</v>
      </c>
      <c r="D87" s="231">
        <v>0</v>
      </c>
      <c r="E87" s="279">
        <v>6</v>
      </c>
      <c r="F87" s="280">
        <v>7</v>
      </c>
      <c r="G87" s="29">
        <f>G88+G89+G90</f>
        <v>8020000</v>
      </c>
      <c r="H87" s="29">
        <f>H88+H89+H90</f>
        <v>8020000</v>
      </c>
    </row>
    <row r="88" spans="1:8" ht="12.75">
      <c r="A88" s="281" t="s">
        <v>121</v>
      </c>
      <c r="B88" s="269" t="s">
        <v>18</v>
      </c>
      <c r="C88" s="266" t="s">
        <v>77</v>
      </c>
      <c r="D88" s="231">
        <v>0</v>
      </c>
      <c r="E88" s="279">
        <v>6</v>
      </c>
      <c r="F88" s="280">
        <v>8</v>
      </c>
      <c r="G88" s="29">
        <v>8020000</v>
      </c>
      <c r="H88" s="29">
        <v>8020000</v>
      </c>
    </row>
    <row r="89" spans="1:8" ht="12.75">
      <c r="A89" s="281" t="s">
        <v>122</v>
      </c>
      <c r="B89" s="269" t="s">
        <v>19</v>
      </c>
      <c r="C89" s="266" t="s">
        <v>78</v>
      </c>
      <c r="D89" s="231">
        <v>0</v>
      </c>
      <c r="E89" s="279">
        <v>6</v>
      </c>
      <c r="F89" s="280">
        <v>9</v>
      </c>
      <c r="G89" s="29">
        <v>0</v>
      </c>
      <c r="H89" s="29">
        <v>0</v>
      </c>
    </row>
    <row r="90" spans="1:8" s="21" customFormat="1" ht="12.75">
      <c r="A90" s="282">
        <v>904</v>
      </c>
      <c r="B90" s="270" t="s">
        <v>69</v>
      </c>
      <c r="C90" s="283" t="s">
        <v>184</v>
      </c>
      <c r="D90" s="264">
        <v>0</v>
      </c>
      <c r="E90" s="284">
        <v>7</v>
      </c>
      <c r="F90" s="285">
        <v>0</v>
      </c>
      <c r="G90" s="36">
        <v>0</v>
      </c>
      <c r="H90" s="36">
        <v>0</v>
      </c>
    </row>
    <row r="91" spans="1:8" ht="12.75">
      <c r="A91" s="10" t="s">
        <v>123</v>
      </c>
      <c r="B91" s="286" t="s">
        <v>7</v>
      </c>
      <c r="C91" s="267" t="s">
        <v>79</v>
      </c>
      <c r="D91" s="231">
        <v>0</v>
      </c>
      <c r="E91" s="279">
        <v>7</v>
      </c>
      <c r="F91" s="280">
        <v>1</v>
      </c>
      <c r="G91" s="29">
        <v>0</v>
      </c>
      <c r="H91" s="29">
        <v>0</v>
      </c>
    </row>
    <row r="92" spans="1:8" ht="12.75">
      <c r="A92" s="10"/>
      <c r="B92" s="286" t="s">
        <v>11</v>
      </c>
      <c r="C92" s="226" t="s">
        <v>640</v>
      </c>
      <c r="D92" s="231">
        <v>0</v>
      </c>
      <c r="E92" s="279">
        <v>7</v>
      </c>
      <c r="F92" s="280">
        <v>2</v>
      </c>
      <c r="G92" s="29">
        <f>+G93+G94+G95</f>
        <v>2884463</v>
      </c>
      <c r="H92" s="29">
        <f>+H93+H94+H95</f>
        <v>6399643</v>
      </c>
    </row>
    <row r="93" spans="1:8" ht="12.75">
      <c r="A93" s="281" t="s">
        <v>124</v>
      </c>
      <c r="B93" s="269" t="s">
        <v>24</v>
      </c>
      <c r="C93" s="266" t="s">
        <v>80</v>
      </c>
      <c r="D93" s="231">
        <v>0</v>
      </c>
      <c r="E93" s="279">
        <v>7</v>
      </c>
      <c r="F93" s="280">
        <v>3</v>
      </c>
      <c r="G93" s="29">
        <v>2884463</v>
      </c>
      <c r="H93" s="29">
        <v>6399643</v>
      </c>
    </row>
    <row r="94" spans="1:8" ht="12.75">
      <c r="A94" s="281" t="s">
        <v>125</v>
      </c>
      <c r="B94" s="269" t="s">
        <v>25</v>
      </c>
      <c r="C94" s="266" t="s">
        <v>81</v>
      </c>
      <c r="D94" s="231">
        <v>0</v>
      </c>
      <c r="E94" s="279">
        <v>7</v>
      </c>
      <c r="F94" s="280">
        <v>4</v>
      </c>
      <c r="G94" s="29">
        <v>0</v>
      </c>
      <c r="H94" s="29">
        <v>0</v>
      </c>
    </row>
    <row r="95" spans="1:8" ht="12.75">
      <c r="A95" s="281" t="s">
        <v>126</v>
      </c>
      <c r="B95" s="269" t="s">
        <v>26</v>
      </c>
      <c r="C95" s="266" t="s">
        <v>82</v>
      </c>
      <c r="D95" s="231">
        <v>0</v>
      </c>
      <c r="E95" s="279">
        <v>7</v>
      </c>
      <c r="F95" s="280">
        <v>5</v>
      </c>
      <c r="G95" s="29"/>
      <c r="H95" s="29"/>
    </row>
    <row r="96" spans="1:8" ht="12.75">
      <c r="A96" s="10"/>
      <c r="B96" s="270" t="s">
        <v>28</v>
      </c>
      <c r="C96" s="226" t="s">
        <v>641</v>
      </c>
      <c r="D96" s="231">
        <v>0</v>
      </c>
      <c r="E96" s="279">
        <v>7</v>
      </c>
      <c r="F96" s="280">
        <v>6</v>
      </c>
      <c r="G96" s="29">
        <f>G97+G99+G98</f>
        <v>3674024</v>
      </c>
      <c r="H96" s="29">
        <f>H97+H99+H98</f>
        <v>3679024</v>
      </c>
    </row>
    <row r="97" spans="1:8" ht="12.75">
      <c r="A97" s="281" t="s">
        <v>127</v>
      </c>
      <c r="B97" s="269" t="s">
        <v>29</v>
      </c>
      <c r="C97" s="232" t="s">
        <v>85</v>
      </c>
      <c r="D97" s="231">
        <v>0</v>
      </c>
      <c r="E97" s="279">
        <v>7</v>
      </c>
      <c r="F97" s="280">
        <v>7</v>
      </c>
      <c r="G97" s="29">
        <v>3674024</v>
      </c>
      <c r="H97" s="29">
        <v>3679024</v>
      </c>
    </row>
    <row r="98" spans="1:8" ht="12.75">
      <c r="A98" s="281" t="s">
        <v>128</v>
      </c>
      <c r="B98" s="269" t="s">
        <v>30</v>
      </c>
      <c r="C98" s="232" t="s">
        <v>83</v>
      </c>
      <c r="D98" s="231">
        <v>0</v>
      </c>
      <c r="E98" s="279">
        <v>7</v>
      </c>
      <c r="F98" s="280">
        <v>8</v>
      </c>
      <c r="G98" s="29">
        <v>0</v>
      </c>
      <c r="H98" s="29">
        <v>0</v>
      </c>
    </row>
    <row r="99" spans="1:8" ht="12.75">
      <c r="A99" s="281" t="s">
        <v>129</v>
      </c>
      <c r="B99" s="269" t="s">
        <v>31</v>
      </c>
      <c r="C99" s="232" t="s">
        <v>84</v>
      </c>
      <c r="D99" s="231">
        <v>0</v>
      </c>
      <c r="E99" s="279">
        <v>7</v>
      </c>
      <c r="F99" s="280">
        <v>9</v>
      </c>
      <c r="G99" s="29">
        <v>0</v>
      </c>
      <c r="H99" s="29">
        <v>0</v>
      </c>
    </row>
    <row r="100" spans="1:8" ht="12.75">
      <c r="A100" s="10"/>
      <c r="B100" s="270" t="s">
        <v>52</v>
      </c>
      <c r="C100" s="267" t="s">
        <v>642</v>
      </c>
      <c r="D100" s="231">
        <v>0</v>
      </c>
      <c r="E100" s="279">
        <v>8</v>
      </c>
      <c r="F100" s="280">
        <v>0</v>
      </c>
      <c r="G100" s="29">
        <f>G101+G102</f>
        <v>9079892</v>
      </c>
      <c r="H100" s="29">
        <f>H101+H102</f>
        <v>10315504</v>
      </c>
    </row>
    <row r="101" spans="1:8" ht="12.75">
      <c r="A101" s="281" t="s">
        <v>130</v>
      </c>
      <c r="B101" s="269" t="s">
        <v>88</v>
      </c>
      <c r="C101" s="232" t="s">
        <v>86</v>
      </c>
      <c r="D101" s="231">
        <v>0</v>
      </c>
      <c r="E101" s="279">
        <v>8</v>
      </c>
      <c r="F101" s="280">
        <v>1</v>
      </c>
      <c r="G101" s="29">
        <v>9079892</v>
      </c>
      <c r="H101" s="29">
        <v>10315504</v>
      </c>
    </row>
    <row r="102" spans="1:8" ht="12.75">
      <c r="A102" s="281" t="s">
        <v>131</v>
      </c>
      <c r="B102" s="269" t="s">
        <v>89</v>
      </c>
      <c r="C102" s="232" t="s">
        <v>87</v>
      </c>
      <c r="D102" s="231">
        <v>0</v>
      </c>
      <c r="E102" s="279">
        <v>8</v>
      </c>
      <c r="F102" s="280">
        <v>2</v>
      </c>
      <c r="G102" s="29">
        <v>0</v>
      </c>
      <c r="H102" s="29">
        <v>0</v>
      </c>
    </row>
    <row r="103" spans="1:8" ht="25.5">
      <c r="A103" s="10"/>
      <c r="B103" s="270" t="s">
        <v>53</v>
      </c>
      <c r="C103" s="226" t="s">
        <v>643</v>
      </c>
      <c r="D103" s="231">
        <v>0</v>
      </c>
      <c r="E103" s="279">
        <v>8</v>
      </c>
      <c r="F103" s="280">
        <v>3</v>
      </c>
      <c r="G103" s="29">
        <f>G104-G105</f>
        <v>2047650</v>
      </c>
      <c r="H103" s="29">
        <f>H104-H105</f>
        <v>2517546</v>
      </c>
    </row>
    <row r="104" spans="1:8" ht="12.75">
      <c r="A104" s="281" t="s">
        <v>177</v>
      </c>
      <c r="B104" s="269" t="s">
        <v>92</v>
      </c>
      <c r="C104" s="232" t="s">
        <v>90</v>
      </c>
      <c r="D104" s="231">
        <v>0</v>
      </c>
      <c r="E104" s="279">
        <v>8</v>
      </c>
      <c r="F104" s="280">
        <v>4</v>
      </c>
      <c r="G104" s="29">
        <v>2047650</v>
      </c>
      <c r="H104" s="29">
        <v>2517546</v>
      </c>
    </row>
    <row r="105" spans="1:8" ht="12.75">
      <c r="A105" s="281" t="s">
        <v>132</v>
      </c>
      <c r="B105" s="269" t="s">
        <v>93</v>
      </c>
      <c r="C105" s="232" t="s">
        <v>91</v>
      </c>
      <c r="D105" s="231">
        <v>0</v>
      </c>
      <c r="E105" s="279">
        <v>8</v>
      </c>
      <c r="F105" s="280">
        <v>5</v>
      </c>
      <c r="G105" s="29">
        <v>0</v>
      </c>
      <c r="H105" s="29">
        <v>0</v>
      </c>
    </row>
    <row r="106" spans="1:8" ht="12.75">
      <c r="A106" s="282">
        <v>262</v>
      </c>
      <c r="B106" s="286" t="s">
        <v>5</v>
      </c>
      <c r="C106" s="287" t="s">
        <v>94</v>
      </c>
      <c r="D106" s="264">
        <v>0</v>
      </c>
      <c r="E106" s="284">
        <v>8</v>
      </c>
      <c r="F106" s="285">
        <v>6</v>
      </c>
      <c r="G106" s="29"/>
      <c r="H106" s="29"/>
    </row>
    <row r="107" spans="1:8" ht="12.75">
      <c r="A107" s="10"/>
      <c r="B107" s="271" t="s">
        <v>10</v>
      </c>
      <c r="C107" s="226" t="s">
        <v>644</v>
      </c>
      <c r="D107" s="231">
        <v>0</v>
      </c>
      <c r="E107" s="279">
        <v>8</v>
      </c>
      <c r="F107" s="280">
        <v>7</v>
      </c>
      <c r="G107" s="29">
        <f>G108+G109+G110+G111+G112+G113</f>
        <v>190754156</v>
      </c>
      <c r="H107" s="29">
        <f>H108+H109+H110+H111+H112+H113</f>
        <v>204545442</v>
      </c>
    </row>
    <row r="108" spans="1:8" ht="12.75">
      <c r="A108" s="281" t="s">
        <v>200</v>
      </c>
      <c r="B108" s="270" t="s">
        <v>6</v>
      </c>
      <c r="C108" s="232" t="s">
        <v>95</v>
      </c>
      <c r="D108" s="231">
        <v>0</v>
      </c>
      <c r="E108" s="279">
        <v>8</v>
      </c>
      <c r="F108" s="280">
        <v>8</v>
      </c>
      <c r="G108" s="29">
        <v>15331861</v>
      </c>
      <c r="H108" s="29">
        <v>15322207</v>
      </c>
    </row>
    <row r="109" spans="1:8" ht="12.75">
      <c r="A109" s="281" t="s">
        <v>133</v>
      </c>
      <c r="B109" s="270" t="s">
        <v>7</v>
      </c>
      <c r="C109" s="232" t="s">
        <v>96</v>
      </c>
      <c r="D109" s="231">
        <v>0</v>
      </c>
      <c r="E109" s="279">
        <v>8</v>
      </c>
      <c r="F109" s="280">
        <v>9</v>
      </c>
      <c r="G109" s="29">
        <v>148337180</v>
      </c>
      <c r="H109" s="29">
        <v>159221390</v>
      </c>
    </row>
    <row r="110" spans="1:8" ht="25.5">
      <c r="A110" s="281" t="s">
        <v>178</v>
      </c>
      <c r="B110" s="270" t="s">
        <v>11</v>
      </c>
      <c r="C110" s="232" t="s">
        <v>204</v>
      </c>
      <c r="D110" s="231">
        <v>0</v>
      </c>
      <c r="E110" s="279">
        <v>9</v>
      </c>
      <c r="F110" s="280">
        <v>0</v>
      </c>
      <c r="G110" s="29">
        <v>27065115</v>
      </c>
      <c r="H110" s="29">
        <v>29961845</v>
      </c>
    </row>
    <row r="111" spans="1:8" ht="25.5">
      <c r="A111" s="281" t="s">
        <v>201</v>
      </c>
      <c r="B111" s="270" t="s">
        <v>28</v>
      </c>
      <c r="C111" s="266" t="s">
        <v>97</v>
      </c>
      <c r="D111" s="231">
        <v>0</v>
      </c>
      <c r="E111" s="279">
        <v>9</v>
      </c>
      <c r="F111" s="280">
        <v>1</v>
      </c>
      <c r="G111" s="29">
        <v>20000</v>
      </c>
      <c r="H111" s="29">
        <v>40000</v>
      </c>
    </row>
    <row r="112" spans="1:8" ht="12.75">
      <c r="A112" s="281" t="s">
        <v>179</v>
      </c>
      <c r="B112" s="270" t="s">
        <v>52</v>
      </c>
      <c r="C112" s="232" t="s">
        <v>202</v>
      </c>
      <c r="D112" s="231">
        <v>0</v>
      </c>
      <c r="E112" s="279">
        <v>9</v>
      </c>
      <c r="F112" s="280">
        <v>2</v>
      </c>
      <c r="G112" s="29">
        <v>0</v>
      </c>
      <c r="H112" s="29">
        <v>0</v>
      </c>
    </row>
    <row r="113" spans="1:8" ht="12.75">
      <c r="A113" s="281" t="s">
        <v>180</v>
      </c>
      <c r="B113" s="270" t="s">
        <v>53</v>
      </c>
      <c r="C113" s="266" t="s">
        <v>203</v>
      </c>
      <c r="D113" s="231">
        <v>0</v>
      </c>
      <c r="E113" s="279">
        <v>9</v>
      </c>
      <c r="F113" s="280">
        <v>3</v>
      </c>
      <c r="G113" s="29">
        <v>0</v>
      </c>
      <c r="H113" s="29">
        <v>0</v>
      </c>
    </row>
    <row r="114" spans="1:8" ht="25.5">
      <c r="A114" s="10">
        <v>9570</v>
      </c>
      <c r="B114" s="225" t="s">
        <v>45</v>
      </c>
      <c r="C114" s="226" t="s">
        <v>98</v>
      </c>
      <c r="D114" s="231">
        <v>0</v>
      </c>
      <c r="E114" s="279">
        <v>9</v>
      </c>
      <c r="F114" s="280">
        <v>4</v>
      </c>
      <c r="G114" s="29">
        <v>0</v>
      </c>
      <c r="H114" s="29">
        <v>0</v>
      </c>
    </row>
    <row r="115" spans="1:8" ht="12.75">
      <c r="A115" s="10"/>
      <c r="B115" s="225" t="s">
        <v>47</v>
      </c>
      <c r="C115" s="226" t="s">
        <v>645</v>
      </c>
      <c r="D115" s="231">
        <v>0</v>
      </c>
      <c r="E115" s="279">
        <v>9</v>
      </c>
      <c r="F115" s="280">
        <v>5</v>
      </c>
      <c r="G115" s="29">
        <f>G116+G117</f>
        <v>1016388</v>
      </c>
      <c r="H115" s="29">
        <f>H116+H117</f>
        <v>1127759</v>
      </c>
    </row>
    <row r="116" spans="1:8" ht="12.75">
      <c r="A116" s="281" t="s">
        <v>205</v>
      </c>
      <c r="B116" s="270" t="s">
        <v>6</v>
      </c>
      <c r="C116" s="232" t="s">
        <v>99</v>
      </c>
      <c r="D116" s="231">
        <v>0</v>
      </c>
      <c r="E116" s="279">
        <v>9</v>
      </c>
      <c r="F116" s="280">
        <v>6</v>
      </c>
      <c r="G116" s="29">
        <v>251746</v>
      </c>
      <c r="H116" s="29">
        <v>291341</v>
      </c>
    </row>
    <row r="117" spans="1:8" ht="12.75">
      <c r="A117" s="281" t="s">
        <v>157</v>
      </c>
      <c r="B117" s="270" t="s">
        <v>7</v>
      </c>
      <c r="C117" s="232" t="s">
        <v>84</v>
      </c>
      <c r="D117" s="231">
        <v>0</v>
      </c>
      <c r="E117" s="279">
        <v>9</v>
      </c>
      <c r="F117" s="280">
        <v>7</v>
      </c>
      <c r="G117" s="29">
        <v>764642</v>
      </c>
      <c r="H117" s="29">
        <v>836418</v>
      </c>
    </row>
    <row r="118" spans="1:8" ht="12.75">
      <c r="A118" s="10"/>
      <c r="B118" s="225" t="s">
        <v>48</v>
      </c>
      <c r="C118" s="267" t="s">
        <v>192</v>
      </c>
      <c r="D118" s="231">
        <v>0</v>
      </c>
      <c r="E118" s="279">
        <v>9</v>
      </c>
      <c r="F118" s="280">
        <v>8</v>
      </c>
      <c r="G118" s="29">
        <v>0</v>
      </c>
      <c r="H118" s="29">
        <v>0</v>
      </c>
    </row>
    <row r="119" spans="1:8" ht="12.75">
      <c r="A119" s="281" t="s">
        <v>140</v>
      </c>
      <c r="B119" s="264" t="s">
        <v>6</v>
      </c>
      <c r="C119" s="266" t="s">
        <v>100</v>
      </c>
      <c r="D119" s="231">
        <v>0</v>
      </c>
      <c r="E119" s="279">
        <v>9</v>
      </c>
      <c r="F119" s="280">
        <v>9</v>
      </c>
      <c r="G119" s="29">
        <v>0</v>
      </c>
      <c r="H119" s="29">
        <v>0</v>
      </c>
    </row>
    <row r="120" spans="1:8" ht="25.5">
      <c r="A120" s="10">
        <v>280</v>
      </c>
      <c r="B120" s="225" t="s">
        <v>102</v>
      </c>
      <c r="C120" s="226" t="s">
        <v>101</v>
      </c>
      <c r="D120" s="231">
        <v>1</v>
      </c>
      <c r="E120" s="279">
        <v>0</v>
      </c>
      <c r="F120" s="280">
        <v>0</v>
      </c>
      <c r="G120" s="29">
        <v>20646</v>
      </c>
      <c r="H120" s="29">
        <v>0</v>
      </c>
    </row>
    <row r="121" spans="1:8" ht="12.75">
      <c r="A121" s="10"/>
      <c r="B121" s="225" t="s">
        <v>58</v>
      </c>
      <c r="C121" s="226" t="s">
        <v>646</v>
      </c>
      <c r="D121" s="231">
        <v>1</v>
      </c>
      <c r="E121" s="279">
        <v>0</v>
      </c>
      <c r="F121" s="280">
        <v>1</v>
      </c>
      <c r="G121" s="29">
        <f>G122+G123+G124</f>
        <v>0</v>
      </c>
      <c r="H121" s="29">
        <f>H122+H123+H124</f>
        <v>0</v>
      </c>
    </row>
    <row r="122" spans="1:8" ht="12.75">
      <c r="A122" s="281" t="s">
        <v>134</v>
      </c>
      <c r="B122" s="264" t="s">
        <v>6</v>
      </c>
      <c r="C122" s="266" t="s">
        <v>103</v>
      </c>
      <c r="D122" s="231">
        <v>1</v>
      </c>
      <c r="E122" s="279">
        <v>0</v>
      </c>
      <c r="F122" s="280">
        <v>2</v>
      </c>
      <c r="G122" s="29">
        <v>0</v>
      </c>
      <c r="H122" s="29">
        <v>0</v>
      </c>
    </row>
    <row r="123" spans="1:8" ht="12.75">
      <c r="A123" s="281" t="s">
        <v>135</v>
      </c>
      <c r="B123" s="264" t="s">
        <v>7</v>
      </c>
      <c r="C123" s="266" t="s">
        <v>104</v>
      </c>
      <c r="D123" s="231">
        <v>1</v>
      </c>
      <c r="E123" s="279">
        <v>0</v>
      </c>
      <c r="F123" s="280">
        <v>3</v>
      </c>
      <c r="G123" s="29">
        <v>0</v>
      </c>
      <c r="H123" s="29">
        <v>0</v>
      </c>
    </row>
    <row r="124" spans="1:8" ht="13.5" thickBot="1">
      <c r="A124" s="288" t="s">
        <v>136</v>
      </c>
      <c r="B124" s="289" t="s">
        <v>11</v>
      </c>
      <c r="C124" s="290" t="s">
        <v>105</v>
      </c>
      <c r="D124" s="240">
        <v>1</v>
      </c>
      <c r="E124" s="291">
        <v>0</v>
      </c>
      <c r="F124" s="292">
        <v>4</v>
      </c>
      <c r="G124" s="30">
        <v>0</v>
      </c>
      <c r="H124" s="30">
        <v>0</v>
      </c>
    </row>
    <row r="125" spans="1:10" ht="15.75" customHeight="1">
      <c r="A125" s="22"/>
      <c r="B125" s="293"/>
      <c r="C125" s="23"/>
      <c r="D125" s="294"/>
      <c r="E125" s="294"/>
      <c r="F125" s="294"/>
      <c r="G125" s="37"/>
      <c r="H125" s="38"/>
      <c r="J125" s="41" t="s">
        <v>11</v>
      </c>
    </row>
    <row r="126" spans="1:8" ht="15" customHeight="1" thickBot="1">
      <c r="A126" s="24"/>
      <c r="B126" s="295"/>
      <c r="C126" s="25"/>
      <c r="D126" s="18"/>
      <c r="E126" s="18"/>
      <c r="F126" s="18"/>
      <c r="G126" s="28"/>
      <c r="H126" s="39"/>
    </row>
    <row r="127" spans="1:8" ht="12.75">
      <c r="A127" s="20"/>
      <c r="B127" s="296" t="s">
        <v>106</v>
      </c>
      <c r="C127" s="248" t="s">
        <v>647</v>
      </c>
      <c r="D127" s="249">
        <v>1</v>
      </c>
      <c r="E127" s="250">
        <v>0</v>
      </c>
      <c r="F127" s="251">
        <v>5</v>
      </c>
      <c r="G127" s="32">
        <f>G128+G129+G130+G131+G132</f>
        <v>3939755</v>
      </c>
      <c r="H127" s="32">
        <f>H128+H129+H130+H131+H132</f>
        <v>3736783</v>
      </c>
    </row>
    <row r="128" spans="1:8" ht="12.75">
      <c r="A128" s="281" t="s">
        <v>137</v>
      </c>
      <c r="B128" s="264" t="s">
        <v>6</v>
      </c>
      <c r="C128" s="232" t="s">
        <v>107</v>
      </c>
      <c r="D128" s="233">
        <v>1</v>
      </c>
      <c r="E128" s="234">
        <v>0</v>
      </c>
      <c r="F128" s="235">
        <v>6</v>
      </c>
      <c r="G128" s="29">
        <v>1075</v>
      </c>
      <c r="H128" s="29">
        <v>0</v>
      </c>
    </row>
    <row r="129" spans="1:8" ht="12.75">
      <c r="A129" s="281" t="s">
        <v>138</v>
      </c>
      <c r="B129" s="264" t="s">
        <v>7</v>
      </c>
      <c r="C129" s="232" t="s">
        <v>108</v>
      </c>
      <c r="D129" s="233">
        <v>1</v>
      </c>
      <c r="E129" s="234">
        <v>0</v>
      </c>
      <c r="F129" s="235">
        <v>7</v>
      </c>
      <c r="G129" s="29">
        <v>984359</v>
      </c>
      <c r="H129" s="29">
        <v>541629</v>
      </c>
    </row>
    <row r="130" spans="1:8" ht="25.5">
      <c r="A130" s="297" t="s">
        <v>181</v>
      </c>
      <c r="B130" s="264" t="s">
        <v>11</v>
      </c>
      <c r="C130" s="298" t="s">
        <v>183</v>
      </c>
      <c r="D130" s="299">
        <v>1</v>
      </c>
      <c r="E130" s="300">
        <v>0</v>
      </c>
      <c r="F130" s="301">
        <v>8</v>
      </c>
      <c r="G130" s="29">
        <v>1565733</v>
      </c>
      <c r="H130" s="29">
        <v>1566414</v>
      </c>
    </row>
    <row r="131" spans="1:8" ht="12.75">
      <c r="A131" s="297" t="s">
        <v>182</v>
      </c>
      <c r="B131" s="264" t="s">
        <v>28</v>
      </c>
      <c r="C131" s="283" t="s">
        <v>109</v>
      </c>
      <c r="D131" s="299">
        <v>1</v>
      </c>
      <c r="E131" s="300">
        <v>0</v>
      </c>
      <c r="F131" s="301">
        <v>9</v>
      </c>
      <c r="G131" s="36">
        <v>1388588</v>
      </c>
      <c r="H131" s="36">
        <v>1628740</v>
      </c>
    </row>
    <row r="132" spans="1:8" ht="12.75">
      <c r="A132" s="297" t="s">
        <v>193</v>
      </c>
      <c r="B132" s="264" t="s">
        <v>52</v>
      </c>
      <c r="C132" s="283" t="s">
        <v>185</v>
      </c>
      <c r="D132" s="299">
        <v>1</v>
      </c>
      <c r="E132" s="300">
        <v>1</v>
      </c>
      <c r="F132" s="301">
        <v>0</v>
      </c>
      <c r="G132" s="36">
        <v>0</v>
      </c>
      <c r="H132" s="36">
        <v>0</v>
      </c>
    </row>
    <row r="133" spans="1:8" ht="25.5">
      <c r="A133" s="10"/>
      <c r="B133" s="225" t="s">
        <v>110</v>
      </c>
      <c r="C133" s="226" t="s">
        <v>648</v>
      </c>
      <c r="D133" s="233">
        <v>1</v>
      </c>
      <c r="E133" s="234">
        <v>1</v>
      </c>
      <c r="F133" s="235">
        <v>1</v>
      </c>
      <c r="G133" s="29">
        <f>G134+G135</f>
        <v>228844</v>
      </c>
      <c r="H133" s="29">
        <f>H134+H135</f>
        <v>208629</v>
      </c>
    </row>
    <row r="134" spans="1:8" ht="12.75">
      <c r="A134" s="281" t="s">
        <v>139</v>
      </c>
      <c r="B134" s="264" t="s">
        <v>6</v>
      </c>
      <c r="C134" s="266" t="s">
        <v>111</v>
      </c>
      <c r="D134" s="233">
        <v>1</v>
      </c>
      <c r="E134" s="234">
        <v>1</v>
      </c>
      <c r="F134" s="235">
        <v>2</v>
      </c>
      <c r="G134" s="29">
        <v>0</v>
      </c>
      <c r="H134" s="29">
        <v>0</v>
      </c>
    </row>
    <row r="135" spans="1:8" ht="25.5">
      <c r="A135" s="281" t="s">
        <v>206</v>
      </c>
      <c r="B135" s="264" t="s">
        <v>7</v>
      </c>
      <c r="C135" s="302" t="s">
        <v>112</v>
      </c>
      <c r="D135" s="233">
        <v>1</v>
      </c>
      <c r="E135" s="234">
        <v>1</v>
      </c>
      <c r="F135" s="235">
        <v>3</v>
      </c>
      <c r="G135" s="29">
        <v>228844</v>
      </c>
      <c r="H135" s="29">
        <v>208629</v>
      </c>
    </row>
    <row r="136" spans="1:8" ht="25.5">
      <c r="A136" s="10"/>
      <c r="B136" s="225" t="s">
        <v>113</v>
      </c>
      <c r="C136" s="226" t="s">
        <v>649</v>
      </c>
      <c r="D136" s="233">
        <v>1</v>
      </c>
      <c r="E136" s="234">
        <v>1</v>
      </c>
      <c r="F136" s="235">
        <v>4</v>
      </c>
      <c r="G136" s="29">
        <f>G86+G106+G107+G114+G115+G118+G120+G121+G127+G133</f>
        <v>221665818</v>
      </c>
      <c r="H136" s="29">
        <f>H86+H106+H107+H114+H115+H118+H121+H127+H133</f>
        <v>240550330</v>
      </c>
    </row>
    <row r="137" spans="1:8" ht="13.5" thickBot="1">
      <c r="A137" s="274" t="s">
        <v>158</v>
      </c>
      <c r="B137" s="303" t="s">
        <v>114</v>
      </c>
      <c r="C137" s="276" t="s">
        <v>75</v>
      </c>
      <c r="D137" s="242">
        <v>1</v>
      </c>
      <c r="E137" s="243">
        <v>1</v>
      </c>
      <c r="F137" s="244">
        <v>5</v>
      </c>
      <c r="G137" s="30">
        <v>3280390</v>
      </c>
      <c r="H137" s="30">
        <v>3688754</v>
      </c>
    </row>
    <row r="138" ht="12.75">
      <c r="C138" s="19"/>
    </row>
    <row r="139" spans="3:8" ht="12.75">
      <c r="C139" s="19"/>
      <c r="G139" s="40">
        <f>G136-G79</f>
        <v>0</v>
      </c>
      <c r="H139" s="40">
        <f>H136-H79</f>
        <v>0</v>
      </c>
    </row>
    <row r="140" spans="1:3" ht="12.75">
      <c r="A140" s="162" t="s">
        <v>671</v>
      </c>
      <c r="C140" s="19"/>
    </row>
    <row r="141" spans="1:8" ht="12.75">
      <c r="A141" s="11" t="s">
        <v>680</v>
      </c>
      <c r="C141" s="41"/>
      <c r="G141" s="42" t="s">
        <v>212</v>
      </c>
      <c r="H141" s="42" t="s">
        <v>213</v>
      </c>
    </row>
    <row r="142" spans="3:8" ht="12.75">
      <c r="C142" s="41"/>
      <c r="H142" s="337" t="s">
        <v>676</v>
      </c>
    </row>
    <row r="143" ht="12.75">
      <c r="H143" s="43"/>
    </row>
    <row r="144" ht="12.75">
      <c r="A144" s="324"/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spans="3:10" ht="12.75">
      <c r="C168" s="19"/>
      <c r="J168" s="41" t="s">
        <v>28</v>
      </c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</sheetData>
  <sheetProtection/>
  <mergeCells count="8">
    <mergeCell ref="B84:C84"/>
    <mergeCell ref="B12:C12"/>
    <mergeCell ref="B13:C13"/>
    <mergeCell ref="D12:F12"/>
    <mergeCell ref="A9:H9"/>
    <mergeCell ref="A10:H10"/>
    <mergeCell ref="D83:F83"/>
    <mergeCell ref="B83:C83"/>
  </mergeCells>
  <printOptions/>
  <pageMargins left="0.31496062992125984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3"/>
  <sheetViews>
    <sheetView zoomScalePageLayoutView="0" workbookViewId="0" topLeftCell="A118">
      <selection activeCell="H143" sqref="H143"/>
    </sheetView>
  </sheetViews>
  <sheetFormatPr defaultColWidth="9.140625" defaultRowHeight="12.75"/>
  <cols>
    <col min="1" max="1" width="9.57421875" style="11" customWidth="1"/>
    <col min="2" max="2" width="4.421875" style="11" customWidth="1"/>
    <col min="3" max="3" width="61.140625" style="11" bestFit="1" customWidth="1"/>
    <col min="4" max="6" width="2.7109375" style="11" customWidth="1"/>
    <col min="7" max="7" width="28.28125" style="11" customWidth="1"/>
    <col min="8" max="8" width="25.140625" style="11" customWidth="1"/>
    <col min="9" max="9" width="2.7109375" style="17" customWidth="1"/>
    <col min="10" max="16384" width="9.140625" style="11" customWidth="1"/>
  </cols>
  <sheetData>
    <row r="1" spans="1:9" s="55" customFormat="1" ht="12.75">
      <c r="A1" s="350" t="s">
        <v>672</v>
      </c>
      <c r="B1" s="185"/>
      <c r="C1" s="185"/>
      <c r="D1" s="185"/>
      <c r="F1" s="185"/>
      <c r="G1" s="185"/>
      <c r="H1" s="186" t="s">
        <v>595</v>
      </c>
      <c r="I1" s="190"/>
    </row>
    <row r="2" spans="1:9" s="55" customFormat="1" ht="12.75">
      <c r="A2" s="350" t="s">
        <v>673</v>
      </c>
      <c r="B2" s="185"/>
      <c r="C2" s="185"/>
      <c r="D2" s="185"/>
      <c r="F2" s="185"/>
      <c r="G2" s="185"/>
      <c r="H2" s="187"/>
      <c r="I2" s="190"/>
    </row>
    <row r="3" spans="1:9" s="55" customFormat="1" ht="12.75">
      <c r="A3" s="350" t="s">
        <v>674</v>
      </c>
      <c r="B3" s="185"/>
      <c r="C3" s="185"/>
      <c r="D3" s="185"/>
      <c r="F3" s="185"/>
      <c r="G3" s="185"/>
      <c r="H3" s="188"/>
      <c r="I3" s="190"/>
    </row>
    <row r="4" spans="1:9" s="55" customFormat="1" ht="12.75">
      <c r="A4" s="351" t="s">
        <v>675</v>
      </c>
      <c r="B4" s="185"/>
      <c r="C4" s="185"/>
      <c r="D4" s="185"/>
      <c r="E4" s="185"/>
      <c r="F4" s="185"/>
      <c r="G4" s="185"/>
      <c r="H4" s="189"/>
      <c r="I4" s="190"/>
    </row>
    <row r="5" spans="1:9" s="55" customFormat="1" ht="12.75">
      <c r="A5" s="351" t="s">
        <v>601</v>
      </c>
      <c r="B5" s="185"/>
      <c r="C5" s="185"/>
      <c r="D5" s="185"/>
      <c r="E5" s="185"/>
      <c r="F5" s="185"/>
      <c r="G5" s="185"/>
      <c r="H5" s="188"/>
      <c r="I5" s="190"/>
    </row>
    <row r="6" spans="1:8" ht="12.75">
      <c r="A6" s="55"/>
      <c r="B6" s="2"/>
      <c r="C6" s="2"/>
      <c r="D6" s="2"/>
      <c r="E6" s="2"/>
      <c r="F6" s="2"/>
      <c r="G6" s="2"/>
      <c r="H6" s="181"/>
    </row>
    <row r="7" spans="1:8" ht="12.75">
      <c r="A7" s="55"/>
      <c r="B7" s="2"/>
      <c r="C7" s="2"/>
      <c r="D7" s="2"/>
      <c r="E7" s="2"/>
      <c r="F7" s="2"/>
      <c r="G7" s="2"/>
      <c r="H7" s="45"/>
    </row>
    <row r="8" spans="1:8" ht="1.5" customHeight="1">
      <c r="A8" s="55"/>
      <c r="B8" s="2"/>
      <c r="C8" s="2"/>
      <c r="D8" s="2"/>
      <c r="E8" s="2"/>
      <c r="F8" s="2"/>
      <c r="G8" s="2"/>
      <c r="H8" s="45"/>
    </row>
    <row r="9" spans="1:8" ht="15.75">
      <c r="A9" s="361" t="s">
        <v>214</v>
      </c>
      <c r="B9" s="361"/>
      <c r="C9" s="361"/>
      <c r="D9" s="361"/>
      <c r="E9" s="361"/>
      <c r="F9" s="361"/>
      <c r="G9" s="361"/>
      <c r="H9" s="361"/>
    </row>
    <row r="10" spans="1:8" ht="12.75">
      <c r="A10" s="363" t="s">
        <v>677</v>
      </c>
      <c r="B10" s="363"/>
      <c r="C10" s="363"/>
      <c r="D10" s="363"/>
      <c r="E10" s="363"/>
      <c r="F10" s="363"/>
      <c r="G10" s="363"/>
      <c r="H10" s="363"/>
    </row>
    <row r="11" ht="13.5" thickBot="1"/>
    <row r="12" spans="1:8" ht="13.5" thickBot="1">
      <c r="A12" s="6" t="s">
        <v>194</v>
      </c>
      <c r="B12" s="365" t="s">
        <v>1</v>
      </c>
      <c r="C12" s="356"/>
      <c r="D12" s="357" t="s">
        <v>0</v>
      </c>
      <c r="E12" s="369"/>
      <c r="F12" s="370"/>
      <c r="G12" s="5" t="s">
        <v>215</v>
      </c>
      <c r="H12" s="5" t="s">
        <v>216</v>
      </c>
    </row>
    <row r="13" spans="1:8" ht="13.5" thickBot="1">
      <c r="A13" s="6">
        <v>1</v>
      </c>
      <c r="B13" s="367">
        <v>2</v>
      </c>
      <c r="C13" s="356"/>
      <c r="D13" s="368">
        <v>3</v>
      </c>
      <c r="E13" s="369"/>
      <c r="F13" s="370"/>
      <c r="G13" s="6">
        <v>4</v>
      </c>
      <c r="H13" s="6">
        <v>5</v>
      </c>
    </row>
    <row r="14" spans="1:9" s="55" customFormat="1" ht="12.75">
      <c r="A14" s="47"/>
      <c r="B14" s="48" t="s">
        <v>217</v>
      </c>
      <c r="C14" s="49" t="s">
        <v>604</v>
      </c>
      <c r="D14" s="50">
        <v>0</v>
      </c>
      <c r="E14" s="51">
        <v>0</v>
      </c>
      <c r="F14" s="52">
        <v>1</v>
      </c>
      <c r="G14" s="53">
        <f>G15+G16+G17+G18+G19+G20+G21+G22</f>
        <v>46140791</v>
      </c>
      <c r="H14" s="53">
        <f>H15+H16+H17+H18+H19+H20+H21+H22</f>
        <v>49422616</v>
      </c>
      <c r="I14" s="54"/>
    </row>
    <row r="15" spans="1:8" ht="12.75">
      <c r="A15" s="56" t="s">
        <v>218</v>
      </c>
      <c r="B15" s="57" t="s">
        <v>219</v>
      </c>
      <c r="C15" s="58" t="s">
        <v>220</v>
      </c>
      <c r="D15" s="59">
        <v>0</v>
      </c>
      <c r="E15" s="60">
        <v>0</v>
      </c>
      <c r="F15" s="61">
        <v>2</v>
      </c>
      <c r="G15" s="62">
        <v>52133841</v>
      </c>
      <c r="H15" s="62">
        <v>54879218</v>
      </c>
    </row>
    <row r="16" spans="1:8" ht="12.75">
      <c r="A16" s="56" t="s">
        <v>221</v>
      </c>
      <c r="B16" s="57" t="s">
        <v>7</v>
      </c>
      <c r="C16" s="58" t="s">
        <v>222</v>
      </c>
      <c r="D16" s="59">
        <v>0</v>
      </c>
      <c r="E16" s="60">
        <v>0</v>
      </c>
      <c r="F16" s="61">
        <v>3</v>
      </c>
      <c r="G16" s="62">
        <v>0</v>
      </c>
      <c r="H16" s="62">
        <v>0</v>
      </c>
    </row>
    <row r="17" spans="1:8" ht="12.75" customHeight="1">
      <c r="A17" s="56" t="s">
        <v>223</v>
      </c>
      <c r="B17" s="57" t="s">
        <v>224</v>
      </c>
      <c r="C17" s="58" t="s">
        <v>225</v>
      </c>
      <c r="D17" s="59">
        <v>0</v>
      </c>
      <c r="E17" s="60">
        <v>0</v>
      </c>
      <c r="F17" s="61">
        <v>4</v>
      </c>
      <c r="G17" s="62">
        <v>-301151</v>
      </c>
      <c r="H17" s="62">
        <v>-155750</v>
      </c>
    </row>
    <row r="18" spans="1:8" ht="12.75">
      <c r="A18" s="56" t="s">
        <v>226</v>
      </c>
      <c r="B18" s="57" t="s">
        <v>227</v>
      </c>
      <c r="C18" s="58" t="s">
        <v>228</v>
      </c>
      <c r="D18" s="59">
        <v>0</v>
      </c>
      <c r="E18" s="60">
        <v>0</v>
      </c>
      <c r="F18" s="61">
        <v>5</v>
      </c>
      <c r="G18" s="62">
        <v>-4267459</v>
      </c>
      <c r="H18" s="62">
        <v>-4519200</v>
      </c>
    </row>
    <row r="19" spans="1:8" ht="12.75">
      <c r="A19" s="56" t="s">
        <v>229</v>
      </c>
      <c r="B19" s="57" t="s">
        <v>230</v>
      </c>
      <c r="C19" s="58" t="s">
        <v>231</v>
      </c>
      <c r="D19" s="59">
        <v>0</v>
      </c>
      <c r="E19" s="60">
        <v>0</v>
      </c>
      <c r="F19" s="61">
        <v>6</v>
      </c>
      <c r="G19" s="62">
        <v>0</v>
      </c>
      <c r="H19" s="62">
        <v>0</v>
      </c>
    </row>
    <row r="20" spans="1:8" ht="12.75">
      <c r="A20" s="56" t="s">
        <v>232</v>
      </c>
      <c r="B20" s="57" t="s">
        <v>233</v>
      </c>
      <c r="C20" s="58" t="s">
        <v>234</v>
      </c>
      <c r="D20" s="59">
        <v>0</v>
      </c>
      <c r="E20" s="60">
        <v>0</v>
      </c>
      <c r="F20" s="61">
        <v>7</v>
      </c>
      <c r="G20" s="62">
        <v>-1623947</v>
      </c>
      <c r="H20" s="62">
        <v>-687605</v>
      </c>
    </row>
    <row r="21" spans="1:8" ht="12.75">
      <c r="A21" s="56" t="s">
        <v>235</v>
      </c>
      <c r="B21" s="57" t="s">
        <v>236</v>
      </c>
      <c r="C21" s="58" t="s">
        <v>237</v>
      </c>
      <c r="D21" s="59">
        <v>0</v>
      </c>
      <c r="E21" s="60">
        <v>0</v>
      </c>
      <c r="F21" s="61">
        <v>8</v>
      </c>
      <c r="G21" s="62">
        <v>199507</v>
      </c>
      <c r="H21" s="62">
        <v>-94047</v>
      </c>
    </row>
    <row r="22" spans="1:8" ht="12.75">
      <c r="A22" s="56" t="s">
        <v>238</v>
      </c>
      <c r="B22" s="57" t="s">
        <v>239</v>
      </c>
      <c r="C22" s="58" t="s">
        <v>240</v>
      </c>
      <c r="D22" s="59">
        <v>0</v>
      </c>
      <c r="E22" s="60">
        <v>0</v>
      </c>
      <c r="F22" s="61">
        <v>9</v>
      </c>
      <c r="G22" s="62">
        <v>0</v>
      </c>
      <c r="H22" s="62">
        <v>0</v>
      </c>
    </row>
    <row r="23" spans="1:9" s="55" customFormat="1" ht="12.75">
      <c r="A23" s="63"/>
      <c r="B23" s="64" t="s">
        <v>241</v>
      </c>
      <c r="C23" s="65" t="s">
        <v>605</v>
      </c>
      <c r="D23" s="66">
        <v>0</v>
      </c>
      <c r="E23" s="67">
        <v>1</v>
      </c>
      <c r="F23" s="68">
        <v>0</v>
      </c>
      <c r="G23" s="62">
        <f>G24+G25+G29+G30+G31+G35+G36</f>
        <v>7751380</v>
      </c>
      <c r="H23" s="62">
        <f>H24+H25+H29+H30+H31+H35+H36</f>
        <v>8332637</v>
      </c>
      <c r="I23" s="54"/>
    </row>
    <row r="24" spans="1:8" ht="12.75">
      <c r="A24" s="56" t="s">
        <v>242</v>
      </c>
      <c r="B24" s="69" t="s">
        <v>6</v>
      </c>
      <c r="C24" s="70" t="s">
        <v>243</v>
      </c>
      <c r="D24" s="59">
        <v>0</v>
      </c>
      <c r="E24" s="60">
        <v>1</v>
      </c>
      <c r="F24" s="61">
        <v>1</v>
      </c>
      <c r="G24" s="62">
        <v>9796</v>
      </c>
      <c r="H24" s="62">
        <v>14353</v>
      </c>
    </row>
    <row r="25" spans="1:8" ht="12.75">
      <c r="A25" s="56"/>
      <c r="B25" s="71" t="s">
        <v>7</v>
      </c>
      <c r="C25" s="58" t="s">
        <v>244</v>
      </c>
      <c r="D25" s="59">
        <v>0</v>
      </c>
      <c r="E25" s="60">
        <v>1</v>
      </c>
      <c r="F25" s="61">
        <v>2</v>
      </c>
      <c r="G25" s="62">
        <f>G26+G27+G28</f>
        <v>29615</v>
      </c>
      <c r="H25" s="62">
        <f>H26+H27+H28</f>
        <v>165179</v>
      </c>
    </row>
    <row r="26" spans="1:8" ht="12.75">
      <c r="A26" s="56" t="s">
        <v>245</v>
      </c>
      <c r="B26" s="69" t="s">
        <v>20</v>
      </c>
      <c r="C26" s="4" t="s">
        <v>246</v>
      </c>
      <c r="D26" s="59">
        <v>0</v>
      </c>
      <c r="E26" s="60">
        <v>1</v>
      </c>
      <c r="F26" s="61">
        <v>3</v>
      </c>
      <c r="G26" s="62">
        <v>29615</v>
      </c>
      <c r="H26" s="62">
        <v>165179</v>
      </c>
    </row>
    <row r="27" spans="1:8" ht="12.75" customHeight="1">
      <c r="A27" s="8">
        <v>749</v>
      </c>
      <c r="B27" s="69" t="s">
        <v>21</v>
      </c>
      <c r="C27" s="9" t="s">
        <v>247</v>
      </c>
      <c r="D27" s="72">
        <v>0</v>
      </c>
      <c r="E27" s="73">
        <v>1</v>
      </c>
      <c r="F27" s="74">
        <v>4</v>
      </c>
      <c r="G27" s="75">
        <v>0</v>
      </c>
      <c r="H27" s="75">
        <v>0</v>
      </c>
    </row>
    <row r="28" spans="1:8" ht="12.75">
      <c r="A28" s="56" t="s">
        <v>248</v>
      </c>
      <c r="B28" s="69" t="s">
        <v>22</v>
      </c>
      <c r="C28" s="4" t="s">
        <v>249</v>
      </c>
      <c r="D28" s="59">
        <v>0</v>
      </c>
      <c r="E28" s="60">
        <v>1</v>
      </c>
      <c r="F28" s="61">
        <v>5</v>
      </c>
      <c r="G28" s="62">
        <v>0</v>
      </c>
      <c r="H28" s="62">
        <v>0</v>
      </c>
    </row>
    <row r="29" spans="1:8" ht="12.75">
      <c r="A29" s="56" t="s">
        <v>250</v>
      </c>
      <c r="B29" s="69" t="s">
        <v>11</v>
      </c>
      <c r="C29" s="4" t="s">
        <v>251</v>
      </c>
      <c r="D29" s="59">
        <v>0</v>
      </c>
      <c r="E29" s="60">
        <v>1</v>
      </c>
      <c r="F29" s="61">
        <v>6</v>
      </c>
      <c r="G29" s="62">
        <v>1876180</v>
      </c>
      <c r="H29" s="62">
        <v>1705970</v>
      </c>
    </row>
    <row r="30" spans="1:8" ht="12.75">
      <c r="A30" s="56" t="s">
        <v>252</v>
      </c>
      <c r="B30" s="69" t="s">
        <v>28</v>
      </c>
      <c r="C30" s="4" t="s">
        <v>253</v>
      </c>
      <c r="D30" s="59">
        <v>0</v>
      </c>
      <c r="E30" s="60">
        <v>1</v>
      </c>
      <c r="F30" s="61">
        <v>7</v>
      </c>
      <c r="G30" s="62">
        <v>16078</v>
      </c>
      <c r="H30" s="62">
        <v>54150</v>
      </c>
    </row>
    <row r="31" spans="1:8" ht="12.75">
      <c r="A31" s="63"/>
      <c r="B31" s="69" t="s">
        <v>52</v>
      </c>
      <c r="C31" s="4" t="s">
        <v>254</v>
      </c>
      <c r="D31" s="59">
        <v>0</v>
      </c>
      <c r="E31" s="60">
        <v>1</v>
      </c>
      <c r="F31" s="61">
        <v>8</v>
      </c>
      <c r="G31" s="62">
        <f>G32+G33+G34</f>
        <v>39637</v>
      </c>
      <c r="H31" s="62">
        <f>H32+H33+H34</f>
        <v>546191</v>
      </c>
    </row>
    <row r="32" spans="1:8" ht="12.75">
      <c r="A32" s="56" t="s">
        <v>255</v>
      </c>
      <c r="B32" s="69" t="s">
        <v>88</v>
      </c>
      <c r="C32" s="4" t="s">
        <v>256</v>
      </c>
      <c r="D32" s="59">
        <v>0</v>
      </c>
      <c r="E32" s="60">
        <v>1</v>
      </c>
      <c r="F32" s="61">
        <v>9</v>
      </c>
      <c r="G32" s="62">
        <v>0</v>
      </c>
      <c r="H32" s="62">
        <v>0</v>
      </c>
    </row>
    <row r="33" spans="1:8" ht="12.75">
      <c r="A33" s="56" t="s">
        <v>255</v>
      </c>
      <c r="B33" s="69" t="s">
        <v>89</v>
      </c>
      <c r="C33" s="4" t="s">
        <v>257</v>
      </c>
      <c r="D33" s="59">
        <v>0</v>
      </c>
      <c r="E33" s="60">
        <v>2</v>
      </c>
      <c r="F33" s="61">
        <v>0</v>
      </c>
      <c r="G33" s="336">
        <v>39637</v>
      </c>
      <c r="H33" s="336">
        <v>546191</v>
      </c>
    </row>
    <row r="34" spans="1:8" ht="12.75">
      <c r="A34" s="56" t="s">
        <v>255</v>
      </c>
      <c r="B34" s="69" t="s">
        <v>258</v>
      </c>
      <c r="C34" s="4" t="s">
        <v>259</v>
      </c>
      <c r="D34" s="59">
        <v>0</v>
      </c>
      <c r="E34" s="60">
        <v>2</v>
      </c>
      <c r="F34" s="61">
        <v>1</v>
      </c>
      <c r="G34" s="62">
        <v>0</v>
      </c>
      <c r="H34" s="62">
        <v>0</v>
      </c>
    </row>
    <row r="35" spans="1:8" ht="12.75">
      <c r="A35" s="56" t="s">
        <v>260</v>
      </c>
      <c r="B35" s="69" t="s">
        <v>53</v>
      </c>
      <c r="C35" s="4" t="s">
        <v>261</v>
      </c>
      <c r="D35" s="59">
        <v>0</v>
      </c>
      <c r="E35" s="60">
        <v>2</v>
      </c>
      <c r="F35" s="61">
        <v>2</v>
      </c>
      <c r="G35" s="62">
        <v>2</v>
      </c>
      <c r="H35" s="62">
        <v>4</v>
      </c>
    </row>
    <row r="36" spans="1:8" ht="12.75">
      <c r="A36" s="56" t="s">
        <v>262</v>
      </c>
      <c r="B36" s="69" t="s">
        <v>56</v>
      </c>
      <c r="C36" s="4" t="s">
        <v>263</v>
      </c>
      <c r="D36" s="59">
        <v>0</v>
      </c>
      <c r="E36" s="60">
        <v>2</v>
      </c>
      <c r="F36" s="61">
        <v>3</v>
      </c>
      <c r="G36" s="62">
        <v>5780072</v>
      </c>
      <c r="H36" s="62">
        <v>5846790</v>
      </c>
    </row>
    <row r="37" spans="1:9" s="55" customFormat="1" ht="12.75">
      <c r="A37" s="76" t="s">
        <v>264</v>
      </c>
      <c r="B37" s="64" t="s">
        <v>265</v>
      </c>
      <c r="C37" s="3" t="s">
        <v>266</v>
      </c>
      <c r="D37" s="66">
        <v>0</v>
      </c>
      <c r="E37" s="67">
        <v>2</v>
      </c>
      <c r="F37" s="68">
        <v>4</v>
      </c>
      <c r="G37" s="62">
        <v>724378</v>
      </c>
      <c r="H37" s="62">
        <v>810751</v>
      </c>
      <c r="I37" s="54"/>
    </row>
    <row r="38" spans="1:9" s="55" customFormat="1" ht="29.25">
      <c r="A38" s="76" t="s">
        <v>267</v>
      </c>
      <c r="B38" s="64" t="s">
        <v>268</v>
      </c>
      <c r="C38" s="77" t="s">
        <v>269</v>
      </c>
      <c r="D38" s="66">
        <v>0</v>
      </c>
      <c r="E38" s="67">
        <v>2</v>
      </c>
      <c r="F38" s="68">
        <v>5</v>
      </c>
      <c r="G38" s="62">
        <v>259653</v>
      </c>
      <c r="H38" s="62">
        <v>469863</v>
      </c>
      <c r="I38" s="54"/>
    </row>
    <row r="39" spans="1:8" ht="19.5">
      <c r="A39" s="76" t="s">
        <v>270</v>
      </c>
      <c r="B39" s="64" t="s">
        <v>271</v>
      </c>
      <c r="C39" s="65" t="s">
        <v>272</v>
      </c>
      <c r="D39" s="66">
        <v>0</v>
      </c>
      <c r="E39" s="67">
        <v>2</v>
      </c>
      <c r="F39" s="68">
        <v>6</v>
      </c>
      <c r="G39" s="62">
        <v>849227</v>
      </c>
      <c r="H39" s="62">
        <v>938339</v>
      </c>
    </row>
    <row r="40" spans="1:8" ht="12.75">
      <c r="A40" s="63"/>
      <c r="B40" s="64" t="s">
        <v>273</v>
      </c>
      <c r="C40" s="65" t="s">
        <v>606</v>
      </c>
      <c r="D40" s="66">
        <v>0</v>
      </c>
      <c r="E40" s="67">
        <v>2</v>
      </c>
      <c r="F40" s="68">
        <v>7</v>
      </c>
      <c r="G40" s="62">
        <f>G41+G46</f>
        <v>24824271</v>
      </c>
      <c r="H40" s="62">
        <f>H41+H46</f>
        <v>26825011</v>
      </c>
    </row>
    <row r="41" spans="1:8" ht="12.75">
      <c r="A41" s="63"/>
      <c r="B41" s="71" t="s">
        <v>6</v>
      </c>
      <c r="C41" s="4" t="s">
        <v>274</v>
      </c>
      <c r="D41" s="59">
        <v>0</v>
      </c>
      <c r="E41" s="60">
        <v>2</v>
      </c>
      <c r="F41" s="61">
        <v>8</v>
      </c>
      <c r="G41" s="62">
        <f>G42+G43+G44</f>
        <v>24115003</v>
      </c>
      <c r="H41" s="62">
        <f>H42+H43+H44</f>
        <v>24871408</v>
      </c>
    </row>
    <row r="42" spans="1:8" ht="12.75">
      <c r="A42" s="56" t="s">
        <v>275</v>
      </c>
      <c r="B42" s="69" t="s">
        <v>18</v>
      </c>
      <c r="C42" s="78" t="s">
        <v>276</v>
      </c>
      <c r="D42" s="59">
        <v>0</v>
      </c>
      <c r="E42" s="60">
        <v>2</v>
      </c>
      <c r="F42" s="61">
        <v>9</v>
      </c>
      <c r="G42" s="62">
        <v>25757322</v>
      </c>
      <c r="H42" s="62">
        <v>26684180</v>
      </c>
    </row>
    <row r="43" spans="1:8" ht="12.75">
      <c r="A43" s="56" t="s">
        <v>277</v>
      </c>
      <c r="B43" s="69" t="s">
        <v>19</v>
      </c>
      <c r="C43" s="58" t="s">
        <v>278</v>
      </c>
      <c r="D43" s="59">
        <v>0</v>
      </c>
      <c r="E43" s="60">
        <v>3</v>
      </c>
      <c r="F43" s="61">
        <v>0</v>
      </c>
      <c r="G43" s="62">
        <v>38859</v>
      </c>
      <c r="H43" s="62">
        <v>6191</v>
      </c>
    </row>
    <row r="44" spans="1:9" ht="13.5" thickBot="1">
      <c r="A44" s="79" t="s">
        <v>279</v>
      </c>
      <c r="B44" s="80" t="s">
        <v>69</v>
      </c>
      <c r="C44" s="81" t="s">
        <v>280</v>
      </c>
      <c r="D44" s="82">
        <v>0</v>
      </c>
      <c r="E44" s="83">
        <v>3</v>
      </c>
      <c r="F44" s="84">
        <v>1</v>
      </c>
      <c r="G44" s="85">
        <v>-1681178</v>
      </c>
      <c r="H44" s="85">
        <v>-1818963</v>
      </c>
      <c r="I44" s="17">
        <v>1</v>
      </c>
    </row>
    <row r="45" spans="1:8" ht="13.5" thickBot="1">
      <c r="A45" s="86"/>
      <c r="B45" s="87"/>
      <c r="C45" s="88"/>
      <c r="D45" s="89"/>
      <c r="E45" s="89"/>
      <c r="F45" s="89"/>
      <c r="G45" s="90"/>
      <c r="H45" s="90"/>
    </row>
    <row r="46" spans="1:8" ht="12.75">
      <c r="A46" s="91"/>
      <c r="B46" s="92" t="s">
        <v>7</v>
      </c>
      <c r="C46" s="93" t="s">
        <v>281</v>
      </c>
      <c r="D46" s="94">
        <v>0</v>
      </c>
      <c r="E46" s="95">
        <v>3</v>
      </c>
      <c r="F46" s="96">
        <v>2</v>
      </c>
      <c r="G46" s="97">
        <f>G47+G48+G49</f>
        <v>709268</v>
      </c>
      <c r="H46" s="97">
        <f>H47+H48+H49</f>
        <v>1953603</v>
      </c>
    </row>
    <row r="47" spans="1:8" ht="12.75">
      <c r="A47" s="56" t="s">
        <v>282</v>
      </c>
      <c r="B47" s="69" t="s">
        <v>20</v>
      </c>
      <c r="C47" s="58" t="s">
        <v>276</v>
      </c>
      <c r="D47" s="59">
        <v>0</v>
      </c>
      <c r="E47" s="60">
        <v>3</v>
      </c>
      <c r="F47" s="61">
        <v>3</v>
      </c>
      <c r="G47" s="62">
        <v>427936</v>
      </c>
      <c r="H47" s="62">
        <v>2896730</v>
      </c>
    </row>
    <row r="48" spans="1:8" ht="12.75">
      <c r="A48" s="56" t="s">
        <v>283</v>
      </c>
      <c r="B48" s="69" t="s">
        <v>21</v>
      </c>
      <c r="C48" s="58" t="s">
        <v>278</v>
      </c>
      <c r="D48" s="59">
        <v>0</v>
      </c>
      <c r="E48" s="60">
        <v>3</v>
      </c>
      <c r="F48" s="61">
        <v>4</v>
      </c>
      <c r="G48" s="62">
        <v>0</v>
      </c>
      <c r="H48" s="62">
        <v>0</v>
      </c>
    </row>
    <row r="49" spans="1:8" ht="12.75">
      <c r="A49" s="56" t="s">
        <v>284</v>
      </c>
      <c r="B49" s="69" t="s">
        <v>22</v>
      </c>
      <c r="C49" s="58" t="s">
        <v>280</v>
      </c>
      <c r="D49" s="59">
        <v>0</v>
      </c>
      <c r="E49" s="60">
        <v>3</v>
      </c>
      <c r="F49" s="61">
        <v>5</v>
      </c>
      <c r="G49" s="62">
        <v>281332</v>
      </c>
      <c r="H49" s="62">
        <v>-943127</v>
      </c>
    </row>
    <row r="50" spans="1:8" ht="12.75" customHeight="1">
      <c r="A50" s="63"/>
      <c r="B50" s="98" t="s">
        <v>285</v>
      </c>
      <c r="C50" s="65" t="s">
        <v>607</v>
      </c>
      <c r="D50" s="66">
        <v>0</v>
      </c>
      <c r="E50" s="67">
        <v>3</v>
      </c>
      <c r="F50" s="68">
        <v>6</v>
      </c>
      <c r="G50" s="62">
        <f>G51+G54</f>
        <v>9878799</v>
      </c>
      <c r="H50" s="62">
        <f>H51+H54</f>
        <v>10414258</v>
      </c>
    </row>
    <row r="51" spans="1:8" ht="12.75">
      <c r="A51" s="63"/>
      <c r="B51" s="69" t="s">
        <v>6</v>
      </c>
      <c r="C51" s="70" t="s">
        <v>286</v>
      </c>
      <c r="D51" s="59">
        <v>0</v>
      </c>
      <c r="E51" s="60">
        <v>3</v>
      </c>
      <c r="F51" s="61">
        <v>7</v>
      </c>
      <c r="G51" s="62">
        <f>G52+G53</f>
        <v>9650581</v>
      </c>
      <c r="H51" s="62">
        <f>H52+H53</f>
        <v>10210315</v>
      </c>
    </row>
    <row r="52" spans="1:8" ht="12.75">
      <c r="A52" s="56" t="s">
        <v>287</v>
      </c>
      <c r="B52" s="71" t="s">
        <v>288</v>
      </c>
      <c r="C52" s="70" t="s">
        <v>289</v>
      </c>
      <c r="D52" s="59">
        <v>0</v>
      </c>
      <c r="E52" s="60">
        <v>3</v>
      </c>
      <c r="F52" s="61">
        <v>8</v>
      </c>
      <c r="G52" s="62">
        <v>9650581</v>
      </c>
      <c r="H52" s="62">
        <v>10210315</v>
      </c>
    </row>
    <row r="53" spans="1:8" ht="12.75">
      <c r="A53" s="56" t="s">
        <v>290</v>
      </c>
      <c r="B53" s="71" t="s">
        <v>291</v>
      </c>
      <c r="C53" s="70" t="s">
        <v>280</v>
      </c>
      <c r="D53" s="59">
        <v>0</v>
      </c>
      <c r="E53" s="60">
        <v>3</v>
      </c>
      <c r="F53" s="61">
        <v>9</v>
      </c>
      <c r="G53" s="62">
        <v>0</v>
      </c>
      <c r="H53" s="62">
        <v>0</v>
      </c>
    </row>
    <row r="54" spans="1:9" s="99" customFormat="1" ht="11.25">
      <c r="A54" s="63"/>
      <c r="B54" s="69" t="s">
        <v>7</v>
      </c>
      <c r="C54" s="58" t="s">
        <v>292</v>
      </c>
      <c r="D54" s="59">
        <v>0</v>
      </c>
      <c r="E54" s="60">
        <v>4</v>
      </c>
      <c r="F54" s="61">
        <v>0</v>
      </c>
      <c r="G54" s="62">
        <f>G55+G56+G57</f>
        <v>228218</v>
      </c>
      <c r="H54" s="62">
        <f>H55+H56+H57</f>
        <v>203943</v>
      </c>
      <c r="I54" s="17"/>
    </row>
    <row r="55" spans="1:8" ht="19.5">
      <c r="A55" s="56" t="s">
        <v>293</v>
      </c>
      <c r="B55" s="69" t="s">
        <v>20</v>
      </c>
      <c r="C55" s="78" t="s">
        <v>276</v>
      </c>
      <c r="D55" s="59">
        <v>0</v>
      </c>
      <c r="E55" s="60">
        <v>4</v>
      </c>
      <c r="F55" s="61">
        <v>1</v>
      </c>
      <c r="G55" s="62">
        <v>228218</v>
      </c>
      <c r="H55" s="62">
        <v>203943</v>
      </c>
    </row>
    <row r="56" spans="1:8" ht="12.75">
      <c r="A56" s="56" t="s">
        <v>294</v>
      </c>
      <c r="B56" s="69" t="s">
        <v>21</v>
      </c>
      <c r="C56" s="58" t="s">
        <v>278</v>
      </c>
      <c r="D56" s="59">
        <v>0</v>
      </c>
      <c r="E56" s="60">
        <v>4</v>
      </c>
      <c r="F56" s="61">
        <v>2</v>
      </c>
      <c r="G56" s="62">
        <v>0</v>
      </c>
      <c r="H56" s="62">
        <v>0</v>
      </c>
    </row>
    <row r="57" spans="1:8" ht="12.75">
      <c r="A57" s="56" t="s">
        <v>295</v>
      </c>
      <c r="B57" s="69" t="s">
        <v>22</v>
      </c>
      <c r="C57" s="58" t="s">
        <v>280</v>
      </c>
      <c r="D57" s="59">
        <v>0</v>
      </c>
      <c r="E57" s="60">
        <v>4</v>
      </c>
      <c r="F57" s="61">
        <v>3</v>
      </c>
      <c r="G57" s="62">
        <v>0</v>
      </c>
      <c r="H57" s="62">
        <v>0</v>
      </c>
    </row>
    <row r="58" spans="1:9" s="100" customFormat="1" ht="22.5">
      <c r="A58" s="63"/>
      <c r="B58" s="64" t="s">
        <v>296</v>
      </c>
      <c r="C58" s="3" t="s">
        <v>608</v>
      </c>
      <c r="D58" s="66">
        <v>0</v>
      </c>
      <c r="E58" s="67">
        <v>4</v>
      </c>
      <c r="F58" s="68">
        <v>4</v>
      </c>
      <c r="G58" s="62">
        <f>G59+G60+G61</f>
        <v>0</v>
      </c>
      <c r="H58" s="62">
        <f>H59+H60+H61</f>
        <v>0</v>
      </c>
      <c r="I58" s="54"/>
    </row>
    <row r="59" spans="1:8" ht="12.75">
      <c r="A59" s="56" t="s">
        <v>297</v>
      </c>
      <c r="B59" s="69" t="s">
        <v>6</v>
      </c>
      <c r="C59" s="58" t="s">
        <v>276</v>
      </c>
      <c r="D59" s="59">
        <v>0</v>
      </c>
      <c r="E59" s="60">
        <v>4</v>
      </c>
      <c r="F59" s="61">
        <v>5</v>
      </c>
      <c r="G59" s="62"/>
      <c r="H59" s="62"/>
    </row>
    <row r="60" spans="1:8" ht="12.75">
      <c r="A60" s="56" t="s">
        <v>298</v>
      </c>
      <c r="B60" s="69" t="s">
        <v>7</v>
      </c>
      <c r="C60" s="58" t="s">
        <v>278</v>
      </c>
      <c r="D60" s="59">
        <v>0</v>
      </c>
      <c r="E60" s="60">
        <v>4</v>
      </c>
      <c r="F60" s="61">
        <v>6</v>
      </c>
      <c r="G60" s="62"/>
      <c r="H60" s="62"/>
    </row>
    <row r="61" spans="1:8" ht="12.75">
      <c r="A61" s="56" t="s">
        <v>299</v>
      </c>
      <c r="B61" s="69" t="s">
        <v>11</v>
      </c>
      <c r="C61" s="58" t="s">
        <v>280</v>
      </c>
      <c r="D61" s="59">
        <v>0</v>
      </c>
      <c r="E61" s="60">
        <v>4</v>
      </c>
      <c r="F61" s="61">
        <v>7</v>
      </c>
      <c r="G61" s="62"/>
      <c r="H61" s="62"/>
    </row>
    <row r="62" spans="1:8" ht="12.75" customHeight="1">
      <c r="A62" s="63"/>
      <c r="B62" s="64" t="s">
        <v>300</v>
      </c>
      <c r="C62" s="3" t="s">
        <v>609</v>
      </c>
      <c r="D62" s="66">
        <v>0</v>
      </c>
      <c r="E62" s="67">
        <v>4</v>
      </c>
      <c r="F62" s="68">
        <v>8</v>
      </c>
      <c r="G62" s="62">
        <f>G63+G64</f>
        <v>0</v>
      </c>
      <c r="H62" s="62">
        <f>H63+H64</f>
        <v>0</v>
      </c>
    </row>
    <row r="63" spans="1:8" ht="12.75">
      <c r="A63" s="56" t="s">
        <v>301</v>
      </c>
      <c r="B63" s="69" t="s">
        <v>6</v>
      </c>
      <c r="C63" s="70" t="s">
        <v>302</v>
      </c>
      <c r="D63" s="59">
        <v>0</v>
      </c>
      <c r="E63" s="60">
        <v>4</v>
      </c>
      <c r="F63" s="61">
        <v>9</v>
      </c>
      <c r="G63" s="62"/>
      <c r="H63" s="62"/>
    </row>
    <row r="64" spans="1:8" ht="12.75">
      <c r="A64" s="56" t="s">
        <v>303</v>
      </c>
      <c r="B64" s="69" t="s">
        <v>7</v>
      </c>
      <c r="C64" s="70" t="s">
        <v>304</v>
      </c>
      <c r="D64" s="59">
        <v>0</v>
      </c>
      <c r="E64" s="60">
        <v>5</v>
      </c>
      <c r="F64" s="61">
        <v>0</v>
      </c>
      <c r="G64" s="62"/>
      <c r="H64" s="62"/>
    </row>
    <row r="65" spans="1:8" ht="12.75">
      <c r="A65" s="63"/>
      <c r="B65" s="64" t="s">
        <v>305</v>
      </c>
      <c r="C65" s="101" t="s">
        <v>610</v>
      </c>
      <c r="D65" s="66">
        <v>0</v>
      </c>
      <c r="E65" s="67">
        <v>5</v>
      </c>
      <c r="F65" s="68">
        <v>1</v>
      </c>
      <c r="G65" s="62">
        <f>G66+G70</f>
        <v>17782765</v>
      </c>
      <c r="H65" s="62">
        <f>H66+H70</f>
        <v>18505867</v>
      </c>
    </row>
    <row r="66" spans="1:8" ht="12.75">
      <c r="A66" s="63"/>
      <c r="B66" s="71" t="s">
        <v>6</v>
      </c>
      <c r="C66" s="70" t="s">
        <v>306</v>
      </c>
      <c r="D66" s="59">
        <v>0</v>
      </c>
      <c r="E66" s="60">
        <v>5</v>
      </c>
      <c r="F66" s="61">
        <v>2</v>
      </c>
      <c r="G66" s="62">
        <f>G67+G68+G69</f>
        <v>10351061</v>
      </c>
      <c r="H66" s="62">
        <f>H67+H68+H69</f>
        <v>11052032</v>
      </c>
    </row>
    <row r="67" spans="1:8" ht="12.75">
      <c r="A67" s="56" t="s">
        <v>307</v>
      </c>
      <c r="B67" s="69" t="s">
        <v>18</v>
      </c>
      <c r="C67" s="70" t="s">
        <v>308</v>
      </c>
      <c r="D67" s="59">
        <v>0</v>
      </c>
      <c r="E67" s="60">
        <v>5</v>
      </c>
      <c r="F67" s="61">
        <v>3</v>
      </c>
      <c r="G67" s="62">
        <v>10057659</v>
      </c>
      <c r="H67" s="62">
        <v>10624284</v>
      </c>
    </row>
    <row r="68" spans="1:8" ht="29.25">
      <c r="A68" s="56" t="s">
        <v>309</v>
      </c>
      <c r="B68" s="69" t="s">
        <v>19</v>
      </c>
      <c r="C68" s="102" t="s">
        <v>310</v>
      </c>
      <c r="D68" s="59">
        <v>0</v>
      </c>
      <c r="E68" s="60">
        <v>5</v>
      </c>
      <c r="F68" s="61">
        <v>4</v>
      </c>
      <c r="G68" s="62">
        <v>682123</v>
      </c>
      <c r="H68" s="62">
        <v>542538</v>
      </c>
    </row>
    <row r="69" spans="1:8" ht="12.75">
      <c r="A69" s="56" t="s">
        <v>311</v>
      </c>
      <c r="B69" s="69" t="s">
        <v>69</v>
      </c>
      <c r="C69" s="70" t="s">
        <v>312</v>
      </c>
      <c r="D69" s="59">
        <v>0</v>
      </c>
      <c r="E69" s="60">
        <v>5</v>
      </c>
      <c r="F69" s="61">
        <v>5</v>
      </c>
      <c r="G69" s="62">
        <v>-388721</v>
      </c>
      <c r="H69" s="62">
        <v>-114790</v>
      </c>
    </row>
    <row r="70" spans="1:8" ht="12.75">
      <c r="A70" s="63"/>
      <c r="B70" s="69" t="s">
        <v>7</v>
      </c>
      <c r="C70" s="70" t="s">
        <v>313</v>
      </c>
      <c r="D70" s="59">
        <v>0</v>
      </c>
      <c r="E70" s="60">
        <v>5</v>
      </c>
      <c r="F70" s="61">
        <v>6</v>
      </c>
      <c r="G70" s="62">
        <f>G71+G72+G73</f>
        <v>7431704</v>
      </c>
      <c r="H70" s="62">
        <f>H71+H72+H73</f>
        <v>7453835</v>
      </c>
    </row>
    <row r="71" spans="1:8" ht="12.75">
      <c r="A71" s="56" t="s">
        <v>314</v>
      </c>
      <c r="B71" s="69" t="s">
        <v>20</v>
      </c>
      <c r="C71" s="102" t="s">
        <v>315</v>
      </c>
      <c r="D71" s="59">
        <v>0</v>
      </c>
      <c r="E71" s="60">
        <v>5</v>
      </c>
      <c r="F71" s="61">
        <v>7</v>
      </c>
      <c r="G71" s="62">
        <v>400616</v>
      </c>
      <c r="H71" s="62">
        <v>446553</v>
      </c>
    </row>
    <row r="72" spans="1:8" ht="12.75">
      <c r="A72" s="56" t="s">
        <v>316</v>
      </c>
      <c r="B72" s="69" t="s">
        <v>21</v>
      </c>
      <c r="C72" s="70" t="s">
        <v>317</v>
      </c>
      <c r="D72" s="59">
        <v>0</v>
      </c>
      <c r="E72" s="60">
        <v>5</v>
      </c>
      <c r="F72" s="61">
        <v>8</v>
      </c>
      <c r="G72" s="62">
        <v>1906230</v>
      </c>
      <c r="H72" s="62">
        <v>1956154</v>
      </c>
    </row>
    <row r="73" spans="1:8" ht="19.5">
      <c r="A73" s="56" t="s">
        <v>318</v>
      </c>
      <c r="B73" s="69" t="s">
        <v>22</v>
      </c>
      <c r="C73" s="102" t="s">
        <v>319</v>
      </c>
      <c r="D73" s="59">
        <v>0</v>
      </c>
      <c r="E73" s="60">
        <v>5</v>
      </c>
      <c r="F73" s="61">
        <v>9</v>
      </c>
      <c r="G73" s="62">
        <v>5124858</v>
      </c>
      <c r="H73" s="62">
        <v>5051128</v>
      </c>
    </row>
    <row r="74" spans="1:8" ht="12.75">
      <c r="A74" s="63"/>
      <c r="B74" s="64" t="s">
        <v>320</v>
      </c>
      <c r="C74" s="101" t="s">
        <v>611</v>
      </c>
      <c r="D74" s="66">
        <v>0</v>
      </c>
      <c r="E74" s="67">
        <v>6</v>
      </c>
      <c r="F74" s="68">
        <v>0</v>
      </c>
      <c r="G74" s="62">
        <f>G75+G76+G77+G78+G79+G80</f>
        <v>235588</v>
      </c>
      <c r="H74" s="62">
        <f>H75+H76+H77+H78+H79+H80</f>
        <v>286184</v>
      </c>
    </row>
    <row r="75" spans="1:8" ht="12.75">
      <c r="A75" s="56" t="s">
        <v>321</v>
      </c>
      <c r="B75" s="69" t="s">
        <v>6</v>
      </c>
      <c r="C75" s="58" t="s">
        <v>322</v>
      </c>
      <c r="D75" s="59">
        <v>0</v>
      </c>
      <c r="E75" s="60">
        <v>6</v>
      </c>
      <c r="F75" s="61">
        <v>1</v>
      </c>
      <c r="G75" s="62">
        <v>0</v>
      </c>
      <c r="H75" s="62">
        <v>36573</v>
      </c>
    </row>
    <row r="76" spans="1:8" ht="12.75">
      <c r="A76" s="56" t="s">
        <v>323</v>
      </c>
      <c r="B76" s="69" t="s">
        <v>7</v>
      </c>
      <c r="C76" s="4" t="s">
        <v>324</v>
      </c>
      <c r="D76" s="59">
        <v>0</v>
      </c>
      <c r="E76" s="60">
        <v>6</v>
      </c>
      <c r="F76" s="61">
        <v>2</v>
      </c>
      <c r="G76" s="62">
        <v>67885</v>
      </c>
      <c r="H76" s="62">
        <v>41430</v>
      </c>
    </row>
    <row r="77" spans="1:8" ht="12.75">
      <c r="A77" s="56" t="s">
        <v>325</v>
      </c>
      <c r="B77" s="69" t="s">
        <v>11</v>
      </c>
      <c r="C77" s="70" t="s">
        <v>326</v>
      </c>
      <c r="D77" s="59">
        <v>0</v>
      </c>
      <c r="E77" s="60">
        <v>6</v>
      </c>
      <c r="F77" s="61">
        <v>3</v>
      </c>
      <c r="G77" s="62">
        <v>0</v>
      </c>
      <c r="H77" s="62">
        <v>0</v>
      </c>
    </row>
    <row r="78" spans="1:8" ht="12.75">
      <c r="A78" s="56" t="s">
        <v>327</v>
      </c>
      <c r="B78" s="69" t="s">
        <v>28</v>
      </c>
      <c r="C78" s="70" t="s">
        <v>328</v>
      </c>
      <c r="D78" s="59">
        <v>0</v>
      </c>
      <c r="E78" s="60">
        <v>6</v>
      </c>
      <c r="F78" s="61">
        <v>4</v>
      </c>
      <c r="G78" s="62">
        <v>32434</v>
      </c>
      <c r="H78" s="62">
        <v>36502</v>
      </c>
    </row>
    <row r="79" spans="1:8" ht="12.75">
      <c r="A79" s="56" t="s">
        <v>329</v>
      </c>
      <c r="B79" s="69" t="s">
        <v>52</v>
      </c>
      <c r="C79" s="4" t="s">
        <v>330</v>
      </c>
      <c r="D79" s="59">
        <v>0</v>
      </c>
      <c r="E79" s="60">
        <v>6</v>
      </c>
      <c r="F79" s="61">
        <v>5</v>
      </c>
      <c r="G79" s="62">
        <v>0</v>
      </c>
      <c r="H79" s="62">
        <v>0</v>
      </c>
    </row>
    <row r="80" spans="1:8" ht="12.75">
      <c r="A80" s="56" t="s">
        <v>331</v>
      </c>
      <c r="B80" s="69" t="s">
        <v>53</v>
      </c>
      <c r="C80" s="26" t="s">
        <v>332</v>
      </c>
      <c r="D80" s="59">
        <v>0</v>
      </c>
      <c r="E80" s="60">
        <v>6</v>
      </c>
      <c r="F80" s="61">
        <v>6</v>
      </c>
      <c r="G80" s="62">
        <v>135269</v>
      </c>
      <c r="H80" s="62">
        <v>171679</v>
      </c>
    </row>
    <row r="81" spans="1:8" ht="12.75">
      <c r="A81" s="63"/>
      <c r="B81" s="64" t="s">
        <v>333</v>
      </c>
      <c r="C81" s="101" t="s">
        <v>612</v>
      </c>
      <c r="D81" s="66">
        <v>0</v>
      </c>
      <c r="E81" s="67">
        <v>6</v>
      </c>
      <c r="F81" s="68">
        <v>7</v>
      </c>
      <c r="G81" s="62">
        <f>G82+G83</f>
        <v>698841</v>
      </c>
      <c r="H81" s="62">
        <f>H82+H83</f>
        <v>836689</v>
      </c>
    </row>
    <row r="82" spans="1:8" ht="12.75">
      <c r="A82" s="56" t="s">
        <v>334</v>
      </c>
      <c r="B82" s="69" t="s">
        <v>6</v>
      </c>
      <c r="C82" s="4" t="s">
        <v>335</v>
      </c>
      <c r="D82" s="59">
        <v>0</v>
      </c>
      <c r="E82" s="60">
        <v>6</v>
      </c>
      <c r="F82" s="61">
        <v>8</v>
      </c>
      <c r="G82" s="62">
        <v>8903</v>
      </c>
      <c r="H82" s="62">
        <v>10591</v>
      </c>
    </row>
    <row r="83" spans="1:8" ht="20.25" thickBot="1">
      <c r="A83" s="79" t="s">
        <v>336</v>
      </c>
      <c r="B83" s="80" t="s">
        <v>7</v>
      </c>
      <c r="C83" s="103" t="s">
        <v>337</v>
      </c>
      <c r="D83" s="82">
        <v>0</v>
      </c>
      <c r="E83" s="83">
        <v>6</v>
      </c>
      <c r="F83" s="84">
        <v>9</v>
      </c>
      <c r="G83" s="85">
        <v>689938</v>
      </c>
      <c r="H83" s="85">
        <v>826098</v>
      </c>
    </row>
    <row r="84" spans="1:9" ht="12.75">
      <c r="A84" s="104"/>
      <c r="B84" s="105"/>
      <c r="C84" s="106"/>
      <c r="D84" s="107"/>
      <c r="E84" s="107"/>
      <c r="F84" s="107"/>
      <c r="G84" s="108"/>
      <c r="H84" s="108"/>
      <c r="I84" s="17" t="s">
        <v>7</v>
      </c>
    </row>
    <row r="85" spans="1:8" ht="13.5" thickBot="1">
      <c r="A85" s="86"/>
      <c r="B85" s="87"/>
      <c r="C85" s="109"/>
      <c r="D85" s="89"/>
      <c r="E85" s="89"/>
      <c r="F85" s="89"/>
      <c r="G85" s="90"/>
      <c r="H85" s="90"/>
    </row>
    <row r="86" spans="1:8" ht="12.75">
      <c r="A86" s="91">
        <v>467.4581</v>
      </c>
      <c r="B86" s="110" t="s">
        <v>338</v>
      </c>
      <c r="C86" s="111" t="s">
        <v>339</v>
      </c>
      <c r="D86" s="50">
        <v>0</v>
      </c>
      <c r="E86" s="51">
        <v>7</v>
      </c>
      <c r="F86" s="52">
        <v>0</v>
      </c>
      <c r="G86" s="97">
        <v>9464</v>
      </c>
      <c r="H86" s="97">
        <v>270587</v>
      </c>
    </row>
    <row r="87" spans="1:8" ht="27" customHeight="1">
      <c r="A87" s="63" t="s">
        <v>340</v>
      </c>
      <c r="B87" s="64" t="s">
        <v>341</v>
      </c>
      <c r="C87" s="101" t="s">
        <v>613</v>
      </c>
      <c r="D87" s="66">
        <v>0</v>
      </c>
      <c r="E87" s="67">
        <v>7</v>
      </c>
      <c r="F87" s="68">
        <v>1</v>
      </c>
      <c r="G87" s="112">
        <f>G14+G23+G37+G38+G39-G40-G50-G58-G62-G65-G74-G81-G86</f>
        <v>2295701</v>
      </c>
      <c r="H87" s="112">
        <f>H14+H23+H37+H38+H39-H40-H50-H58-H62-H65-H74-H81-H86</f>
        <v>2835610</v>
      </c>
    </row>
    <row r="88" spans="1:8" ht="12.75">
      <c r="A88" s="63"/>
      <c r="B88" s="64" t="s">
        <v>342</v>
      </c>
      <c r="C88" s="3" t="s">
        <v>614</v>
      </c>
      <c r="D88" s="66">
        <v>0</v>
      </c>
      <c r="E88" s="67">
        <v>7</v>
      </c>
      <c r="F88" s="68">
        <v>2</v>
      </c>
      <c r="G88" s="112">
        <f>G89+G90</f>
        <v>248051</v>
      </c>
      <c r="H88" s="112">
        <f>H89+H90</f>
        <v>313064</v>
      </c>
    </row>
    <row r="89" spans="1:8" ht="12.75">
      <c r="A89" s="56" t="s">
        <v>343</v>
      </c>
      <c r="B89" s="69" t="s">
        <v>6</v>
      </c>
      <c r="C89" s="4" t="s">
        <v>344</v>
      </c>
      <c r="D89" s="59">
        <v>0</v>
      </c>
      <c r="E89" s="60">
        <v>7</v>
      </c>
      <c r="F89" s="61">
        <v>3</v>
      </c>
      <c r="G89" s="62">
        <v>248051</v>
      </c>
      <c r="H89" s="62">
        <v>313064</v>
      </c>
    </row>
    <row r="90" spans="1:8" ht="12.75">
      <c r="A90" s="63"/>
      <c r="B90" s="71" t="s">
        <v>7</v>
      </c>
      <c r="C90" s="4" t="s">
        <v>345</v>
      </c>
      <c r="D90" s="59">
        <v>0</v>
      </c>
      <c r="E90" s="60">
        <v>7</v>
      </c>
      <c r="F90" s="61">
        <v>4</v>
      </c>
      <c r="G90" s="62">
        <v>0</v>
      </c>
      <c r="H90" s="62">
        <v>0</v>
      </c>
    </row>
    <row r="91" spans="1:8" ht="13.5" thickBot="1">
      <c r="A91" s="113" t="s">
        <v>346</v>
      </c>
      <c r="B91" s="114" t="s">
        <v>347</v>
      </c>
      <c r="C91" s="115" t="s">
        <v>615</v>
      </c>
      <c r="D91" s="116">
        <v>0</v>
      </c>
      <c r="E91" s="117">
        <v>7</v>
      </c>
      <c r="F91" s="118">
        <v>5</v>
      </c>
      <c r="G91" s="119">
        <f>G87-G88</f>
        <v>2047650</v>
      </c>
      <c r="H91" s="119">
        <f>H87-H88</f>
        <v>2522546</v>
      </c>
    </row>
    <row r="92" spans="1:8" ht="12.75">
      <c r="A92" s="120" t="s">
        <v>348</v>
      </c>
      <c r="B92" s="121" t="s">
        <v>349</v>
      </c>
      <c r="C92" s="122" t="s">
        <v>350</v>
      </c>
      <c r="D92" s="48">
        <v>0</v>
      </c>
      <c r="E92" s="123">
        <v>7</v>
      </c>
      <c r="F92" s="124">
        <v>6</v>
      </c>
      <c r="G92" s="125"/>
      <c r="H92" s="125"/>
    </row>
    <row r="93" spans="1:8" ht="12.75">
      <c r="A93" s="126"/>
      <c r="B93" s="127" t="s">
        <v>351</v>
      </c>
      <c r="C93" s="128" t="s">
        <v>616</v>
      </c>
      <c r="D93" s="129">
        <v>0</v>
      </c>
      <c r="E93" s="130">
        <v>7</v>
      </c>
      <c r="F93" s="131">
        <v>7</v>
      </c>
      <c r="G93" s="132">
        <f>G91+G92</f>
        <v>2047650</v>
      </c>
      <c r="H93" s="132">
        <f>H91+H92</f>
        <v>2522546</v>
      </c>
    </row>
    <row r="94" spans="1:9" s="55" customFormat="1" ht="12.75">
      <c r="A94" s="126"/>
      <c r="B94" s="127" t="s">
        <v>352</v>
      </c>
      <c r="C94" s="128" t="s">
        <v>617</v>
      </c>
      <c r="D94" s="129">
        <v>0</v>
      </c>
      <c r="E94" s="130">
        <v>7</v>
      </c>
      <c r="F94" s="131">
        <v>8</v>
      </c>
      <c r="G94" s="133">
        <f>G95+G96+G97+G98+G99+G100</f>
        <v>0</v>
      </c>
      <c r="H94" s="133">
        <f>H95+H96+H97+H98+H99+H100</f>
        <v>0</v>
      </c>
      <c r="I94" s="54"/>
    </row>
    <row r="95" spans="1:8" ht="12.75">
      <c r="A95" s="126"/>
      <c r="B95" s="134" t="s">
        <v>6</v>
      </c>
      <c r="C95" s="135" t="s">
        <v>353</v>
      </c>
      <c r="D95" s="129">
        <v>0</v>
      </c>
      <c r="E95" s="130">
        <v>7</v>
      </c>
      <c r="F95" s="131">
        <v>9</v>
      </c>
      <c r="G95" s="132"/>
      <c r="H95" s="132"/>
    </row>
    <row r="96" spans="1:8" ht="12.75">
      <c r="A96" s="126"/>
      <c r="B96" s="136" t="s">
        <v>7</v>
      </c>
      <c r="C96" s="135" t="s">
        <v>354</v>
      </c>
      <c r="D96" s="129">
        <v>0</v>
      </c>
      <c r="E96" s="130">
        <v>8</v>
      </c>
      <c r="F96" s="131">
        <v>0</v>
      </c>
      <c r="G96" s="132"/>
      <c r="H96" s="132"/>
    </row>
    <row r="97" spans="1:8" ht="12.75">
      <c r="A97" s="126"/>
      <c r="B97" s="136" t="s">
        <v>11</v>
      </c>
      <c r="C97" s="135" t="s">
        <v>355</v>
      </c>
      <c r="D97" s="129">
        <v>0</v>
      </c>
      <c r="E97" s="130">
        <v>8</v>
      </c>
      <c r="F97" s="131">
        <v>1</v>
      </c>
      <c r="G97" s="132"/>
      <c r="H97" s="132"/>
    </row>
    <row r="98" spans="1:8" ht="12.75">
      <c r="A98" s="126"/>
      <c r="B98" s="136" t="s">
        <v>28</v>
      </c>
      <c r="C98" s="135" t="s">
        <v>356</v>
      </c>
      <c r="D98" s="129">
        <v>0</v>
      </c>
      <c r="E98" s="130">
        <v>8</v>
      </c>
      <c r="F98" s="131">
        <v>2</v>
      </c>
      <c r="G98" s="132"/>
      <c r="H98" s="132"/>
    </row>
    <row r="99" spans="1:8" ht="12.75">
      <c r="A99" s="126"/>
      <c r="B99" s="136" t="s">
        <v>52</v>
      </c>
      <c r="C99" s="135" t="s">
        <v>357</v>
      </c>
      <c r="D99" s="129">
        <v>0</v>
      </c>
      <c r="E99" s="130">
        <v>8</v>
      </c>
      <c r="F99" s="131">
        <v>3</v>
      </c>
      <c r="G99" s="132"/>
      <c r="H99" s="132"/>
    </row>
    <row r="100" spans="1:8" ht="12.75">
      <c r="A100" s="126"/>
      <c r="B100" s="137" t="s">
        <v>53</v>
      </c>
      <c r="C100" s="135" t="s">
        <v>358</v>
      </c>
      <c r="D100" s="129">
        <v>0</v>
      </c>
      <c r="E100" s="130">
        <v>8</v>
      </c>
      <c r="F100" s="131">
        <v>4</v>
      </c>
      <c r="G100" s="132"/>
      <c r="H100" s="132"/>
    </row>
    <row r="101" spans="1:9" s="55" customFormat="1" ht="12.75">
      <c r="A101" s="126"/>
      <c r="B101" s="127" t="s">
        <v>359</v>
      </c>
      <c r="C101" s="128" t="s">
        <v>360</v>
      </c>
      <c r="D101" s="129">
        <v>0</v>
      </c>
      <c r="E101" s="130">
        <v>8</v>
      </c>
      <c r="F101" s="131">
        <v>5</v>
      </c>
      <c r="G101" s="133"/>
      <c r="H101" s="133"/>
      <c r="I101" s="54"/>
    </row>
    <row r="102" spans="1:9" s="55" customFormat="1" ht="12.75">
      <c r="A102" s="126"/>
      <c r="B102" s="127" t="s">
        <v>361</v>
      </c>
      <c r="C102" s="128" t="s">
        <v>618</v>
      </c>
      <c r="D102" s="129">
        <v>0</v>
      </c>
      <c r="E102" s="130">
        <v>8</v>
      </c>
      <c r="F102" s="131">
        <v>6</v>
      </c>
      <c r="G102" s="133">
        <f>G94+G101</f>
        <v>0</v>
      </c>
      <c r="H102" s="133">
        <f>H94+H101</f>
        <v>0</v>
      </c>
      <c r="I102" s="54"/>
    </row>
    <row r="103" spans="1:9" s="55" customFormat="1" ht="13.5" thickBot="1">
      <c r="A103" s="138"/>
      <c r="B103" s="139" t="s">
        <v>362</v>
      </c>
      <c r="C103" s="140" t="s">
        <v>619</v>
      </c>
      <c r="D103" s="114">
        <v>0</v>
      </c>
      <c r="E103" s="141">
        <v>8</v>
      </c>
      <c r="F103" s="142">
        <v>7</v>
      </c>
      <c r="G103" s="143">
        <f>G93+G102</f>
        <v>2047650</v>
      </c>
      <c r="H103" s="143">
        <f>H93+H102</f>
        <v>2522546</v>
      </c>
      <c r="I103" s="54"/>
    </row>
    <row r="104" spans="5:8" ht="13.5" thickBot="1">
      <c r="E104" s="19"/>
      <c r="F104" s="19"/>
      <c r="G104" s="144"/>
      <c r="H104" s="144"/>
    </row>
    <row r="105" spans="1:8" ht="12.75">
      <c r="A105" s="145"/>
      <c r="B105" s="146"/>
      <c r="C105" s="147" t="s">
        <v>363</v>
      </c>
      <c r="D105" s="48">
        <v>0</v>
      </c>
      <c r="E105" s="123">
        <v>8</v>
      </c>
      <c r="F105" s="124">
        <v>8</v>
      </c>
      <c r="G105" s="148">
        <v>0</v>
      </c>
      <c r="H105" s="148">
        <v>0</v>
      </c>
    </row>
    <row r="106" spans="1:8" ht="12.75">
      <c r="A106" s="126"/>
      <c r="B106" s="127" t="s">
        <v>364</v>
      </c>
      <c r="C106" s="149" t="s">
        <v>365</v>
      </c>
      <c r="D106" s="129">
        <v>0</v>
      </c>
      <c r="E106" s="130">
        <v>8</v>
      </c>
      <c r="F106" s="131">
        <v>9</v>
      </c>
      <c r="G106" s="150">
        <v>0</v>
      </c>
      <c r="H106" s="150">
        <v>0</v>
      </c>
    </row>
    <row r="107" spans="1:8" ht="13.5" thickBot="1">
      <c r="A107" s="151"/>
      <c r="B107" s="152" t="s">
        <v>366</v>
      </c>
      <c r="C107" s="153" t="s">
        <v>367</v>
      </c>
      <c r="D107" s="114">
        <v>0</v>
      </c>
      <c r="E107" s="141">
        <v>9</v>
      </c>
      <c r="F107" s="142">
        <v>0</v>
      </c>
      <c r="G107" s="154">
        <v>0</v>
      </c>
      <c r="H107" s="154">
        <v>0</v>
      </c>
    </row>
    <row r="108" spans="1:8" ht="13.5" thickBot="1">
      <c r="A108" s="44"/>
      <c r="B108" s="155"/>
      <c r="C108" s="156" t="s">
        <v>368</v>
      </c>
      <c r="D108" s="46">
        <v>0</v>
      </c>
      <c r="E108" s="157">
        <v>9</v>
      </c>
      <c r="F108" s="158">
        <v>1</v>
      </c>
      <c r="G108" s="159">
        <v>0</v>
      </c>
      <c r="H108" s="159">
        <v>0</v>
      </c>
    </row>
    <row r="109" spans="2:8" ht="13.5" thickBot="1">
      <c r="B109" s="160"/>
      <c r="C109" s="161"/>
      <c r="E109" s="19"/>
      <c r="F109" s="19"/>
      <c r="G109" s="144"/>
      <c r="H109" s="144"/>
    </row>
    <row r="110" spans="1:8" ht="12.75">
      <c r="A110" s="145"/>
      <c r="B110" s="146"/>
      <c r="C110" s="147" t="s">
        <v>369</v>
      </c>
      <c r="D110" s="48">
        <v>0</v>
      </c>
      <c r="E110" s="123">
        <v>9</v>
      </c>
      <c r="F110" s="124">
        <v>2</v>
      </c>
      <c r="G110" s="148">
        <v>0</v>
      </c>
      <c r="H110" s="148">
        <v>0</v>
      </c>
    </row>
    <row r="111" spans="1:8" ht="12.75">
      <c r="A111" s="126"/>
      <c r="B111" s="127" t="s">
        <v>364</v>
      </c>
      <c r="C111" s="149" t="s">
        <v>365</v>
      </c>
      <c r="D111" s="129">
        <v>0</v>
      </c>
      <c r="E111" s="130">
        <v>9</v>
      </c>
      <c r="F111" s="131">
        <v>3</v>
      </c>
      <c r="G111" s="150">
        <v>0</v>
      </c>
      <c r="H111" s="150">
        <v>0</v>
      </c>
    </row>
    <row r="112" spans="1:8" ht="13.5" thickBot="1">
      <c r="A112" s="151"/>
      <c r="B112" s="152" t="s">
        <v>366</v>
      </c>
      <c r="C112" s="153" t="s">
        <v>367</v>
      </c>
      <c r="D112" s="114">
        <v>0</v>
      </c>
      <c r="E112" s="141">
        <v>9</v>
      </c>
      <c r="F112" s="142">
        <v>4</v>
      </c>
      <c r="G112" s="154">
        <v>0</v>
      </c>
      <c r="H112" s="154">
        <v>0</v>
      </c>
    </row>
    <row r="113" spans="1:8" ht="13.5" thickBot="1">
      <c r="A113" s="44"/>
      <c r="B113" s="155"/>
      <c r="C113" s="156" t="s">
        <v>368</v>
      </c>
      <c r="D113" s="46">
        <v>0</v>
      </c>
      <c r="E113" s="157">
        <v>9</v>
      </c>
      <c r="F113" s="158">
        <v>5</v>
      </c>
      <c r="G113" s="159">
        <v>0</v>
      </c>
      <c r="H113" s="159">
        <v>0</v>
      </c>
    </row>
    <row r="114" spans="1:8" ht="12.75">
      <c r="A114" s="162"/>
      <c r="B114" s="160"/>
      <c r="C114" s="161"/>
      <c r="D114" s="162"/>
      <c r="E114" s="25"/>
      <c r="F114" s="25"/>
      <c r="G114" s="25"/>
      <c r="H114" s="25"/>
    </row>
    <row r="115" spans="1:8" ht="12.75">
      <c r="A115" s="162"/>
      <c r="B115" s="160"/>
      <c r="C115" s="161"/>
      <c r="D115" s="162"/>
      <c r="E115" s="25"/>
      <c r="F115" s="25"/>
      <c r="G115" s="163"/>
      <c r="H115" s="163"/>
    </row>
    <row r="116" spans="1:8" ht="12.75">
      <c r="A116" s="162"/>
      <c r="B116" s="160"/>
      <c r="C116" s="161"/>
      <c r="D116" s="162"/>
      <c r="E116" s="25"/>
      <c r="F116" s="25"/>
      <c r="G116" s="25"/>
      <c r="H116" s="163"/>
    </row>
    <row r="117" spans="1:8" ht="12.75">
      <c r="A117" s="162"/>
      <c r="B117" s="160"/>
      <c r="C117" s="161"/>
      <c r="D117" s="162"/>
      <c r="E117" s="25"/>
      <c r="F117" s="25"/>
      <c r="G117" s="25"/>
      <c r="H117" s="163"/>
    </row>
    <row r="118" spans="1:8" ht="12.75">
      <c r="A118" s="162"/>
      <c r="B118" s="160"/>
      <c r="C118" s="161"/>
      <c r="D118" s="162"/>
      <c r="E118" s="25"/>
      <c r="F118" s="25"/>
      <c r="G118" s="25"/>
      <c r="H118" s="25"/>
    </row>
    <row r="119" spans="1:8" ht="12.75">
      <c r="A119" s="162"/>
      <c r="B119" s="160"/>
      <c r="C119" s="161"/>
      <c r="D119" s="162"/>
      <c r="E119" s="25"/>
      <c r="F119" s="25"/>
      <c r="G119" s="25"/>
      <c r="H119" s="25"/>
    </row>
    <row r="120" spans="1:8" ht="12.75">
      <c r="A120" s="162"/>
      <c r="B120" s="160"/>
      <c r="C120" s="161"/>
      <c r="D120" s="162"/>
      <c r="E120" s="25"/>
      <c r="F120" s="25"/>
      <c r="G120" s="25"/>
      <c r="H120" s="25"/>
    </row>
    <row r="121" spans="1:8" ht="12.75">
      <c r="A121" s="162"/>
      <c r="B121" s="160"/>
      <c r="C121" s="161"/>
      <c r="D121" s="162"/>
      <c r="E121" s="25"/>
      <c r="F121" s="25"/>
      <c r="G121" s="25"/>
      <c r="H121" s="25"/>
    </row>
    <row r="122" spans="1:8" ht="12" customHeight="1">
      <c r="A122" s="162"/>
      <c r="B122" s="160"/>
      <c r="C122" s="161"/>
      <c r="D122" s="162"/>
      <c r="E122" s="25"/>
      <c r="F122" s="25"/>
      <c r="G122" s="25"/>
      <c r="H122" s="25"/>
    </row>
    <row r="123" spans="2:9" ht="12.75">
      <c r="B123" s="160"/>
      <c r="C123" s="161"/>
      <c r="E123" s="19"/>
      <c r="F123" s="19"/>
      <c r="G123" s="19"/>
      <c r="H123" s="19"/>
      <c r="I123" s="17" t="s">
        <v>11</v>
      </c>
    </row>
    <row r="124" spans="2:8" ht="12.75">
      <c r="B124" s="160"/>
      <c r="C124" s="161"/>
      <c r="E124" s="19"/>
      <c r="F124" s="19"/>
      <c r="G124" s="19"/>
      <c r="H124" s="19"/>
    </row>
    <row r="125" spans="1:8" ht="12.75">
      <c r="A125" s="371" t="s">
        <v>370</v>
      </c>
      <c r="B125" s="371"/>
      <c r="C125" s="371"/>
      <c r="D125" s="371"/>
      <c r="E125" s="371"/>
      <c r="F125" s="371"/>
      <c r="G125" s="371"/>
      <c r="H125" s="371"/>
    </row>
    <row r="126" spans="5:8" ht="13.5" thickBot="1">
      <c r="E126" s="19"/>
      <c r="F126" s="19"/>
      <c r="G126" s="19"/>
      <c r="H126" s="19"/>
    </row>
    <row r="127" spans="1:8" ht="22.5">
      <c r="A127" s="164"/>
      <c r="B127" s="165" t="s">
        <v>217</v>
      </c>
      <c r="C127" s="166" t="s">
        <v>371</v>
      </c>
      <c r="D127" s="165">
        <v>0</v>
      </c>
      <c r="E127" s="167">
        <v>9</v>
      </c>
      <c r="F127" s="168">
        <v>6</v>
      </c>
      <c r="G127" s="218">
        <f>G128+G129+G130+G131+G132+G133</f>
        <v>2047650</v>
      </c>
      <c r="H127" s="218">
        <f>H128+H129+H130+H131+H132+H133</f>
        <v>2522546</v>
      </c>
    </row>
    <row r="128" spans="1:8" ht="12.75">
      <c r="A128" s="169" t="s">
        <v>372</v>
      </c>
      <c r="B128" s="170" t="s">
        <v>6</v>
      </c>
      <c r="C128" s="171" t="s">
        <v>373</v>
      </c>
      <c r="D128" s="170">
        <v>0</v>
      </c>
      <c r="E128" s="172">
        <v>9</v>
      </c>
      <c r="F128" s="173">
        <v>7</v>
      </c>
      <c r="G128" s="219">
        <v>0</v>
      </c>
      <c r="H128" s="219">
        <v>0</v>
      </c>
    </row>
    <row r="129" spans="1:8" ht="12.75">
      <c r="A129" s="169" t="s">
        <v>374</v>
      </c>
      <c r="B129" s="71" t="s">
        <v>7</v>
      </c>
      <c r="C129" s="171" t="s">
        <v>85</v>
      </c>
      <c r="D129" s="170">
        <v>0</v>
      </c>
      <c r="E129" s="172">
        <v>9</v>
      </c>
      <c r="F129" s="173">
        <v>8</v>
      </c>
      <c r="G129" s="219">
        <v>0</v>
      </c>
      <c r="H129" s="219">
        <v>5000</v>
      </c>
    </row>
    <row r="130" spans="1:8" ht="12.75">
      <c r="A130" s="169" t="s">
        <v>375</v>
      </c>
      <c r="B130" s="170" t="s">
        <v>11</v>
      </c>
      <c r="C130" s="171" t="s">
        <v>84</v>
      </c>
      <c r="D130" s="170">
        <v>0</v>
      </c>
      <c r="E130" s="172">
        <v>9</v>
      </c>
      <c r="F130" s="173">
        <v>9</v>
      </c>
      <c r="G130" s="219">
        <v>0</v>
      </c>
      <c r="H130" s="219">
        <v>0</v>
      </c>
    </row>
    <row r="131" spans="1:8" ht="12.75">
      <c r="A131" s="169" t="s">
        <v>376</v>
      </c>
      <c r="B131" s="170" t="s">
        <v>28</v>
      </c>
      <c r="C131" s="171" t="s">
        <v>86</v>
      </c>
      <c r="D131" s="170">
        <v>1</v>
      </c>
      <c r="E131" s="172">
        <v>0</v>
      </c>
      <c r="F131" s="173">
        <v>0</v>
      </c>
      <c r="G131" s="219">
        <v>1258693</v>
      </c>
      <c r="H131" s="219">
        <v>1533006</v>
      </c>
    </row>
    <row r="132" spans="1:8" ht="12.75">
      <c r="A132" s="169" t="s">
        <v>377</v>
      </c>
      <c r="B132" s="71" t="s">
        <v>52</v>
      </c>
      <c r="C132" s="171" t="s">
        <v>378</v>
      </c>
      <c r="D132" s="170">
        <v>1</v>
      </c>
      <c r="E132" s="172">
        <v>0</v>
      </c>
      <c r="F132" s="173">
        <v>1</v>
      </c>
      <c r="G132" s="219">
        <v>788957</v>
      </c>
      <c r="H132" s="219">
        <v>984540</v>
      </c>
    </row>
    <row r="133" spans="1:8" ht="12.75">
      <c r="A133" s="71"/>
      <c r="B133" s="170" t="s">
        <v>53</v>
      </c>
      <c r="C133" s="171" t="s">
        <v>379</v>
      </c>
      <c r="D133" s="170">
        <v>1</v>
      </c>
      <c r="E133" s="172">
        <v>0</v>
      </c>
      <c r="F133" s="173">
        <v>2</v>
      </c>
      <c r="G133" s="219">
        <v>0</v>
      </c>
      <c r="H133" s="219">
        <v>0</v>
      </c>
    </row>
    <row r="134" spans="1:8" ht="12.75">
      <c r="A134" s="174">
        <v>833</v>
      </c>
      <c r="B134" s="170" t="s">
        <v>92</v>
      </c>
      <c r="C134" s="171" t="s">
        <v>380</v>
      </c>
      <c r="D134" s="170">
        <v>1</v>
      </c>
      <c r="E134" s="172">
        <v>0</v>
      </c>
      <c r="F134" s="173">
        <v>3</v>
      </c>
      <c r="G134" s="219">
        <v>0</v>
      </c>
      <c r="H134" s="219">
        <v>0</v>
      </c>
    </row>
    <row r="135" spans="1:8" ht="12.75">
      <c r="A135" s="71"/>
      <c r="B135" s="170" t="s">
        <v>93</v>
      </c>
      <c r="C135" s="171" t="s">
        <v>381</v>
      </c>
      <c r="D135" s="170">
        <v>1</v>
      </c>
      <c r="E135" s="172">
        <v>0</v>
      </c>
      <c r="F135" s="173">
        <v>4</v>
      </c>
      <c r="G135" s="219">
        <v>0</v>
      </c>
      <c r="H135" s="219">
        <v>0</v>
      </c>
    </row>
    <row r="136" spans="1:8" ht="12.75">
      <c r="A136" s="71"/>
      <c r="B136" s="170" t="s">
        <v>6</v>
      </c>
      <c r="C136" s="171" t="s">
        <v>382</v>
      </c>
      <c r="D136" s="170">
        <v>1</v>
      </c>
      <c r="E136" s="172">
        <v>0</v>
      </c>
      <c r="F136" s="173">
        <v>5</v>
      </c>
      <c r="G136" s="219">
        <f>G14+G23+G37+G38+G39</f>
        <v>55725429</v>
      </c>
      <c r="H136" s="219">
        <f>H14+H23+H37+H38+H39</f>
        <v>59974206</v>
      </c>
    </row>
    <row r="137" spans="1:8" ht="13.5" thickBot="1">
      <c r="A137" s="175"/>
      <c r="B137" s="176" t="s">
        <v>7</v>
      </c>
      <c r="C137" s="177" t="s">
        <v>383</v>
      </c>
      <c r="D137" s="176">
        <v>1</v>
      </c>
      <c r="E137" s="178">
        <v>0</v>
      </c>
      <c r="F137" s="179">
        <v>6</v>
      </c>
      <c r="G137" s="220">
        <f>G40+G50+G58+G62+G65+G74+G81+G86+G88</f>
        <v>53677779</v>
      </c>
      <c r="H137" s="220">
        <f>H40+H50+H58+H62+H65+H74+H81+H86+H88</f>
        <v>57451660</v>
      </c>
    </row>
    <row r="139" ht="12.75">
      <c r="H139" s="40"/>
    </row>
    <row r="141" spans="1:9" ht="12.75">
      <c r="A141" s="11" t="s">
        <v>678</v>
      </c>
      <c r="C141" s="19"/>
      <c r="I141" s="11"/>
    </row>
    <row r="142" spans="1:9" ht="12.75">
      <c r="A142" s="366" t="s">
        <v>679</v>
      </c>
      <c r="B142" s="366"/>
      <c r="C142" s="366"/>
      <c r="G142" s="42" t="s">
        <v>212</v>
      </c>
      <c r="H142" s="42" t="s">
        <v>213</v>
      </c>
      <c r="I142" s="11"/>
    </row>
    <row r="143" spans="3:9" ht="12.75">
      <c r="C143" s="41"/>
      <c r="H143" s="337" t="s">
        <v>676</v>
      </c>
      <c r="I143" s="11"/>
    </row>
    <row r="144" spans="8:9" ht="12.75">
      <c r="H144" s="43"/>
      <c r="I144" s="11"/>
    </row>
    <row r="145" ht="12.75">
      <c r="I145" s="11"/>
    </row>
    <row r="146" spans="5:8" ht="12.75">
      <c r="E146" s="19"/>
      <c r="F146" s="19"/>
      <c r="H146" s="19"/>
    </row>
    <row r="147" spans="5:8" ht="12.75">
      <c r="E147" s="19"/>
      <c r="F147" s="19"/>
      <c r="H147" s="19"/>
    </row>
    <row r="148" spans="5:8" ht="12.75">
      <c r="E148" s="19"/>
      <c r="F148" s="19"/>
      <c r="G148" s="19"/>
      <c r="H148" s="19"/>
    </row>
    <row r="149" spans="5:8" ht="12.75">
      <c r="E149" s="19"/>
      <c r="F149" s="19"/>
      <c r="G149" s="19"/>
      <c r="H149" s="19"/>
    </row>
    <row r="163" ht="12.75">
      <c r="I163" s="17" t="s">
        <v>28</v>
      </c>
    </row>
  </sheetData>
  <sheetProtection/>
  <mergeCells count="8">
    <mergeCell ref="A142:C142"/>
    <mergeCell ref="B13:C13"/>
    <mergeCell ref="D13:F13"/>
    <mergeCell ref="A125:H125"/>
    <mergeCell ref="A9:H9"/>
    <mergeCell ref="A10:H10"/>
    <mergeCell ref="B12:C12"/>
    <mergeCell ref="D12:F12"/>
  </mergeCells>
  <dataValidations count="1">
    <dataValidation type="decimal" allowBlank="1" showInputMessage="1" showErrorMessage="1" errorTitle="Microsoft Excel" error="Neočekivana vrsta podatka!&#10;Molimo unesite broj." sqref="G33:H33">
      <formula1>-100000000000</formula1>
      <formula2>100000000000</formula2>
    </dataValidation>
  </dataValidation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61">
      <selection activeCell="A1" sqref="A1:B5"/>
    </sheetView>
  </sheetViews>
  <sheetFormatPr defaultColWidth="9.140625" defaultRowHeight="12.75"/>
  <cols>
    <col min="1" max="1" width="29.57421875" style="11" customWidth="1"/>
    <col min="2" max="2" width="31.8515625" style="11" customWidth="1"/>
    <col min="3" max="3" width="8.57421875" style="11" customWidth="1"/>
    <col min="4" max="5" width="22.00390625" style="11" customWidth="1"/>
    <col min="6" max="6" width="17.28125" style="11" customWidth="1"/>
    <col min="7" max="7" width="18.00390625" style="11" customWidth="1"/>
    <col min="8" max="16384" width="9.140625" style="11" customWidth="1"/>
  </cols>
  <sheetData>
    <row r="1" spans="1:6" ht="12.75">
      <c r="A1" s="350" t="s">
        <v>672</v>
      </c>
      <c r="B1" s="185"/>
      <c r="C1" s="185"/>
      <c r="D1" s="2"/>
      <c r="E1" s="186" t="s">
        <v>597</v>
      </c>
      <c r="F1" s="17"/>
    </row>
    <row r="2" spans="1:6" ht="12.75">
      <c r="A2" s="350" t="s">
        <v>673</v>
      </c>
      <c r="B2" s="185"/>
      <c r="C2" s="185"/>
      <c r="D2" s="2"/>
      <c r="E2" s="180"/>
      <c r="F2" s="17"/>
    </row>
    <row r="3" spans="1:6" ht="12.75">
      <c r="A3" s="350" t="s">
        <v>674</v>
      </c>
      <c r="B3" s="185"/>
      <c r="C3" s="185"/>
      <c r="D3" s="2"/>
      <c r="E3" s="45"/>
      <c r="F3" s="17"/>
    </row>
    <row r="4" spans="1:6" ht="12.75">
      <c r="A4" s="351" t="s">
        <v>675</v>
      </c>
      <c r="B4" s="185"/>
      <c r="C4" s="185"/>
      <c r="D4" s="2"/>
      <c r="E4" s="181"/>
      <c r="F4" s="17"/>
    </row>
    <row r="5" spans="1:6" ht="12.75">
      <c r="A5" s="351" t="s">
        <v>601</v>
      </c>
      <c r="B5" s="185"/>
      <c r="C5" s="185"/>
      <c r="D5" s="2"/>
      <c r="E5" s="45"/>
      <c r="F5" s="17"/>
    </row>
    <row r="6" spans="1:6" ht="12.75">
      <c r="A6" s="55"/>
      <c r="B6" s="2"/>
      <c r="C6" s="2"/>
      <c r="D6" s="2"/>
      <c r="E6" s="181"/>
      <c r="F6" s="17"/>
    </row>
    <row r="7" spans="1:6" ht="12.75">
      <c r="A7" s="55"/>
      <c r="B7" s="2"/>
      <c r="C7" s="2"/>
      <c r="D7" s="2"/>
      <c r="E7" s="45"/>
      <c r="F7" s="17"/>
    </row>
    <row r="8" spans="1:6" ht="20.25" customHeight="1">
      <c r="A8" s="393" t="s">
        <v>384</v>
      </c>
      <c r="B8" s="362"/>
      <c r="C8" s="362"/>
      <c r="D8" s="362"/>
      <c r="E8" s="362"/>
      <c r="F8" s="200"/>
    </row>
    <row r="10" spans="1:6" ht="12.75">
      <c r="A10" s="394" t="s">
        <v>681</v>
      </c>
      <c r="B10" s="364"/>
      <c r="C10" s="364"/>
      <c r="D10" s="364"/>
      <c r="E10" s="364"/>
      <c r="F10" s="193"/>
    </row>
    <row r="11" ht="13.5" thickBot="1"/>
    <row r="12" spans="1:5" ht="13.5" thickBot="1">
      <c r="A12" s="395" t="s">
        <v>385</v>
      </c>
      <c r="B12" s="396"/>
      <c r="C12" s="398" t="s">
        <v>386</v>
      </c>
      <c r="D12" s="400" t="s">
        <v>387</v>
      </c>
      <c r="E12" s="401"/>
    </row>
    <row r="13" spans="1:5" ht="13.5" thickBot="1">
      <c r="A13" s="397"/>
      <c r="B13" s="388"/>
      <c r="C13" s="399"/>
      <c r="D13" s="184" t="s">
        <v>388</v>
      </c>
      <c r="E13" s="184" t="s">
        <v>389</v>
      </c>
    </row>
    <row r="14" spans="1:5" ht="13.5" thickBot="1">
      <c r="A14" s="391">
        <v>1</v>
      </c>
      <c r="B14" s="392"/>
      <c r="C14" s="201">
        <v>2</v>
      </c>
      <c r="D14" s="202">
        <v>3</v>
      </c>
      <c r="E14" s="202">
        <v>4</v>
      </c>
    </row>
    <row r="15" spans="1:5" ht="18.75" customHeight="1" thickBot="1">
      <c r="A15" s="383" t="s">
        <v>390</v>
      </c>
      <c r="B15" s="384"/>
      <c r="C15" s="203"/>
      <c r="D15" s="204"/>
      <c r="E15" s="204"/>
    </row>
    <row r="16" spans="1:6" ht="18.75" customHeight="1" thickBot="1">
      <c r="A16" s="373" t="s">
        <v>391</v>
      </c>
      <c r="B16" s="374"/>
      <c r="C16" s="205" t="s">
        <v>392</v>
      </c>
      <c r="D16" s="206">
        <v>2517546</v>
      </c>
      <c r="E16" s="206">
        <v>2047650</v>
      </c>
      <c r="F16" s="207"/>
    </row>
    <row r="17" spans="1:6" ht="15" customHeight="1">
      <c r="A17" s="385" t="s">
        <v>393</v>
      </c>
      <c r="B17" s="382"/>
      <c r="C17" s="208"/>
      <c r="D17" s="209"/>
      <c r="E17" s="209"/>
      <c r="F17" s="207"/>
    </row>
    <row r="18" spans="1:6" ht="14.25" customHeight="1">
      <c r="A18" s="377" t="s">
        <v>394</v>
      </c>
      <c r="B18" s="378"/>
      <c r="C18" s="210" t="s">
        <v>395</v>
      </c>
      <c r="D18" s="211">
        <v>475955</v>
      </c>
      <c r="E18" s="211">
        <v>396318</v>
      </c>
      <c r="F18" s="207"/>
    </row>
    <row r="19" spans="1:6" ht="14.25" customHeight="1">
      <c r="A19" s="377" t="s">
        <v>396</v>
      </c>
      <c r="B19" s="378"/>
      <c r="C19" s="210" t="s">
        <v>115</v>
      </c>
      <c r="D19" s="211">
        <v>7171</v>
      </c>
      <c r="E19" s="211">
        <v>4298</v>
      </c>
      <c r="F19" s="207"/>
    </row>
    <row r="20" spans="1:6" ht="30.75" customHeight="1">
      <c r="A20" s="389" t="s">
        <v>397</v>
      </c>
      <c r="B20" s="378"/>
      <c r="C20" s="210" t="s">
        <v>398</v>
      </c>
      <c r="D20" s="211">
        <v>0</v>
      </c>
      <c r="E20" s="211">
        <v>0</v>
      </c>
      <c r="F20" s="207"/>
    </row>
    <row r="21" spans="1:6" ht="15" customHeight="1">
      <c r="A21" s="389" t="s">
        <v>399</v>
      </c>
      <c r="B21" s="378"/>
      <c r="C21" s="210" t="s">
        <v>400</v>
      </c>
      <c r="D21" s="211">
        <v>0</v>
      </c>
      <c r="E21" s="211">
        <v>0</v>
      </c>
      <c r="F21" s="207"/>
    </row>
    <row r="22" spans="1:6" ht="15" customHeight="1">
      <c r="A22" s="389" t="s">
        <v>401</v>
      </c>
      <c r="B22" s="378"/>
      <c r="C22" s="210" t="s">
        <v>402</v>
      </c>
      <c r="D22" s="211">
        <v>0</v>
      </c>
      <c r="E22" s="211">
        <v>0</v>
      </c>
      <c r="F22" s="207"/>
    </row>
    <row r="23" spans="1:6" ht="15" customHeight="1">
      <c r="A23" s="389" t="s">
        <v>403</v>
      </c>
      <c r="B23" s="378"/>
      <c r="C23" s="210" t="s">
        <v>404</v>
      </c>
      <c r="D23" s="211">
        <v>0</v>
      </c>
      <c r="E23" s="211">
        <v>0</v>
      </c>
      <c r="F23" s="207"/>
    </row>
    <row r="24" spans="1:6" ht="12.75" customHeight="1">
      <c r="A24" s="389" t="s">
        <v>405</v>
      </c>
      <c r="B24" s="378"/>
      <c r="C24" s="210" t="s">
        <v>406</v>
      </c>
      <c r="D24" s="211">
        <v>0</v>
      </c>
      <c r="E24" s="211">
        <v>0</v>
      </c>
      <c r="F24" s="207"/>
    </row>
    <row r="25" spans="1:6" ht="13.5" customHeight="1" thickBot="1">
      <c r="A25" s="390" t="s">
        <v>407</v>
      </c>
      <c r="B25" s="380"/>
      <c r="C25" s="212" t="s">
        <v>408</v>
      </c>
      <c r="D25" s="213">
        <v>0</v>
      </c>
      <c r="E25" s="213">
        <v>0</v>
      </c>
      <c r="F25" s="207"/>
    </row>
    <row r="26" spans="1:6" ht="19.5" customHeight="1" thickBot="1">
      <c r="A26" s="375" t="s">
        <v>409</v>
      </c>
      <c r="B26" s="374"/>
      <c r="C26" s="205" t="s">
        <v>410</v>
      </c>
      <c r="D26" s="206">
        <f>SUM(D18:D25)</f>
        <v>483126</v>
      </c>
      <c r="E26" s="206">
        <f>SUM(E18:E25)</f>
        <v>400616</v>
      </c>
      <c r="F26" s="207"/>
    </row>
    <row r="27" spans="1:6" ht="15" customHeight="1">
      <c r="A27" s="381" t="s">
        <v>411</v>
      </c>
      <c r="B27" s="382"/>
      <c r="C27" s="208" t="s">
        <v>412</v>
      </c>
      <c r="D27" s="209">
        <v>0</v>
      </c>
      <c r="E27" s="209">
        <v>0</v>
      </c>
      <c r="F27" s="207"/>
    </row>
    <row r="28" spans="1:6" ht="30" customHeight="1">
      <c r="A28" s="389" t="s">
        <v>413</v>
      </c>
      <c r="B28" s="378"/>
      <c r="C28" s="210" t="s">
        <v>116</v>
      </c>
      <c r="D28" s="211">
        <v>0</v>
      </c>
      <c r="E28" s="211">
        <v>0</v>
      </c>
      <c r="F28" s="207"/>
    </row>
    <row r="29" spans="1:6" ht="16.5" customHeight="1">
      <c r="A29" s="389" t="s">
        <v>414</v>
      </c>
      <c r="B29" s="378"/>
      <c r="C29" s="210" t="s">
        <v>415</v>
      </c>
      <c r="D29" s="211">
        <v>0</v>
      </c>
      <c r="E29" s="211">
        <v>0</v>
      </c>
      <c r="F29" s="207"/>
    </row>
    <row r="30" spans="1:6" ht="29.25" customHeight="1">
      <c r="A30" s="389" t="s">
        <v>416</v>
      </c>
      <c r="B30" s="378"/>
      <c r="C30" s="210" t="s">
        <v>417</v>
      </c>
      <c r="D30" s="211">
        <v>0</v>
      </c>
      <c r="E30" s="211">
        <v>0</v>
      </c>
      <c r="F30" s="207"/>
    </row>
    <row r="31" spans="1:6" ht="27.75" customHeight="1">
      <c r="A31" s="389" t="s">
        <v>418</v>
      </c>
      <c r="B31" s="378"/>
      <c r="C31" s="210" t="s">
        <v>419</v>
      </c>
      <c r="D31" s="211">
        <v>0</v>
      </c>
      <c r="E31" s="211">
        <v>0</v>
      </c>
      <c r="F31" s="207"/>
    </row>
    <row r="32" spans="1:6" ht="17.25" customHeight="1">
      <c r="A32" s="389" t="s">
        <v>420</v>
      </c>
      <c r="B32" s="378"/>
      <c r="C32" s="210" t="s">
        <v>421</v>
      </c>
      <c r="D32" s="211">
        <v>-855174</v>
      </c>
      <c r="E32" s="211">
        <v>-4922393</v>
      </c>
      <c r="F32" s="207"/>
    </row>
    <row r="33" spans="1:6" ht="15" customHeight="1">
      <c r="A33" s="389" t="s">
        <v>422</v>
      </c>
      <c r="B33" s="378"/>
      <c r="C33" s="210" t="s">
        <v>423</v>
      </c>
      <c r="D33" s="211">
        <v>0</v>
      </c>
      <c r="E33" s="211">
        <v>0</v>
      </c>
      <c r="F33" s="207"/>
    </row>
    <row r="34" spans="1:6" ht="15" customHeight="1">
      <c r="A34" s="389" t="s">
        <v>424</v>
      </c>
      <c r="B34" s="378"/>
      <c r="C34" s="210" t="s">
        <v>425</v>
      </c>
      <c r="D34" s="211">
        <v>884420</v>
      </c>
      <c r="E34" s="211">
        <v>-775529</v>
      </c>
      <c r="F34" s="207"/>
    </row>
    <row r="35" spans="1:6" ht="15" customHeight="1">
      <c r="A35" s="389" t="s">
        <v>426</v>
      </c>
      <c r="B35" s="378"/>
      <c r="C35" s="210" t="s">
        <v>427</v>
      </c>
      <c r="D35" s="211">
        <v>0</v>
      </c>
      <c r="E35" s="211">
        <v>0</v>
      </c>
      <c r="F35" s="207"/>
    </row>
    <row r="36" spans="1:6" ht="30" customHeight="1">
      <c r="A36" s="389" t="s">
        <v>428</v>
      </c>
      <c r="B36" s="378"/>
      <c r="C36" s="210" t="s">
        <v>429</v>
      </c>
      <c r="D36" s="211">
        <v>854773</v>
      </c>
      <c r="E36" s="211">
        <v>-1622620</v>
      </c>
      <c r="F36" s="207"/>
    </row>
    <row r="37" spans="1:6" ht="15" customHeight="1">
      <c r="A37" s="389" t="s">
        <v>430</v>
      </c>
      <c r="B37" s="378"/>
      <c r="C37" s="210" t="s">
        <v>431</v>
      </c>
      <c r="D37" s="211">
        <v>0</v>
      </c>
      <c r="E37" s="211">
        <v>0</v>
      </c>
      <c r="F37" s="207"/>
    </row>
    <row r="38" spans="1:6" ht="30" customHeight="1">
      <c r="A38" s="389" t="s">
        <v>432</v>
      </c>
      <c r="B38" s="378"/>
      <c r="C38" s="210" t="s">
        <v>433</v>
      </c>
      <c r="D38" s="211">
        <v>0</v>
      </c>
      <c r="E38" s="211">
        <v>0</v>
      </c>
      <c r="F38" s="207"/>
    </row>
    <row r="39" spans="1:6" ht="15" customHeight="1">
      <c r="A39" s="389" t="s">
        <v>434</v>
      </c>
      <c r="B39" s="378"/>
      <c r="C39" s="210" t="s">
        <v>435</v>
      </c>
      <c r="D39" s="211">
        <v>0</v>
      </c>
      <c r="E39" s="211">
        <v>0</v>
      </c>
      <c r="F39" s="207"/>
    </row>
    <row r="40" spans="1:6" ht="30.75" customHeight="1">
      <c r="A40" s="389" t="s">
        <v>436</v>
      </c>
      <c r="B40" s="378"/>
      <c r="C40" s="210" t="s">
        <v>437</v>
      </c>
      <c r="D40" s="211">
        <v>0</v>
      </c>
      <c r="E40" s="211">
        <v>15609</v>
      </c>
      <c r="F40" s="207"/>
    </row>
    <row r="41" spans="1:6" ht="16.5" customHeight="1">
      <c r="A41" s="389" t="s">
        <v>438</v>
      </c>
      <c r="B41" s="378"/>
      <c r="C41" s="210" t="s">
        <v>439</v>
      </c>
      <c r="D41" s="211">
        <v>0</v>
      </c>
      <c r="E41" s="211">
        <v>0</v>
      </c>
      <c r="F41" s="207"/>
    </row>
    <row r="42" spans="1:6" ht="16.5" customHeight="1">
      <c r="A42" s="389" t="s">
        <v>440</v>
      </c>
      <c r="B42" s="378"/>
      <c r="C42" s="210" t="s">
        <v>441</v>
      </c>
      <c r="D42" s="211">
        <v>-223619</v>
      </c>
      <c r="E42" s="211">
        <v>-61012</v>
      </c>
      <c r="F42" s="207"/>
    </row>
    <row r="43" spans="1:6" ht="25.5" customHeight="1">
      <c r="A43" s="389" t="s">
        <v>442</v>
      </c>
      <c r="B43" s="378"/>
      <c r="C43" s="210" t="s">
        <v>443</v>
      </c>
      <c r="D43" s="211">
        <v>-20216</v>
      </c>
      <c r="E43" s="211">
        <v>161799</v>
      </c>
      <c r="F43" s="207"/>
    </row>
    <row r="44" spans="1:6" ht="16.5" customHeight="1" thickBot="1">
      <c r="A44" s="390" t="s">
        <v>444</v>
      </c>
      <c r="B44" s="380"/>
      <c r="C44" s="212" t="s">
        <v>445</v>
      </c>
      <c r="D44" s="213">
        <v>0</v>
      </c>
      <c r="E44" s="213">
        <v>0</v>
      </c>
      <c r="F44" s="207"/>
    </row>
    <row r="45" spans="1:6" ht="16.5" customHeight="1" thickBot="1">
      <c r="A45" s="375" t="s">
        <v>446</v>
      </c>
      <c r="B45" s="374"/>
      <c r="C45" s="205" t="s">
        <v>447</v>
      </c>
      <c r="D45" s="206">
        <f>SUM(D27:D44)</f>
        <v>640184</v>
      </c>
      <c r="E45" s="206">
        <f>SUM(E27:E44)</f>
        <v>-7204146</v>
      </c>
      <c r="F45" s="207"/>
    </row>
    <row r="46" spans="1:6" ht="16.5" customHeight="1" thickBot="1">
      <c r="A46" s="375" t="s">
        <v>448</v>
      </c>
      <c r="B46" s="374"/>
      <c r="C46" s="205" t="s">
        <v>449</v>
      </c>
      <c r="D46" s="206">
        <f>D16+D26+D45</f>
        <v>3640856</v>
      </c>
      <c r="E46" s="206">
        <f>E16+E26+E45</f>
        <v>-4755880</v>
      </c>
      <c r="F46" s="207"/>
    </row>
    <row r="47" spans="1:6" ht="16.5" customHeight="1" thickBot="1">
      <c r="A47" s="383" t="s">
        <v>450</v>
      </c>
      <c r="B47" s="384"/>
      <c r="C47" s="203"/>
      <c r="D47" s="204"/>
      <c r="E47" s="204"/>
      <c r="F47" s="207"/>
    </row>
    <row r="48" spans="1:6" ht="16.5" customHeight="1" thickBot="1">
      <c r="A48" s="375" t="s">
        <v>451</v>
      </c>
      <c r="B48" s="374"/>
      <c r="C48" s="205" t="s">
        <v>452</v>
      </c>
      <c r="D48" s="206">
        <f>D49+D50+D51+D52+D53+D54+D55</f>
        <v>7493105</v>
      </c>
      <c r="E48" s="206">
        <f>E49+E50+E51+E52+E53+E54+E55</f>
        <v>9019563</v>
      </c>
      <c r="F48" s="207"/>
    </row>
    <row r="49" spans="1:6" ht="15" customHeight="1">
      <c r="A49" s="381" t="s">
        <v>453</v>
      </c>
      <c r="B49" s="382"/>
      <c r="C49" s="208" t="s">
        <v>454</v>
      </c>
      <c r="D49" s="209">
        <v>0</v>
      </c>
      <c r="E49" s="209">
        <v>0</v>
      </c>
      <c r="F49" s="207"/>
    </row>
    <row r="50" spans="1:6" ht="15" customHeight="1">
      <c r="A50" s="389" t="s">
        <v>455</v>
      </c>
      <c r="B50" s="378"/>
      <c r="C50" s="210" t="s">
        <v>117</v>
      </c>
      <c r="D50" s="211">
        <v>0</v>
      </c>
      <c r="E50" s="211">
        <v>685</v>
      </c>
      <c r="F50" s="207"/>
    </row>
    <row r="51" spans="1:6" ht="31.5" customHeight="1">
      <c r="A51" s="389" t="s">
        <v>456</v>
      </c>
      <c r="B51" s="378"/>
      <c r="C51" s="210" t="s">
        <v>457</v>
      </c>
      <c r="D51" s="211">
        <v>0</v>
      </c>
      <c r="E51" s="211">
        <v>0</v>
      </c>
      <c r="F51" s="207"/>
    </row>
    <row r="52" spans="1:6" ht="15.75" customHeight="1">
      <c r="A52" s="389" t="s">
        <v>458</v>
      </c>
      <c r="B52" s="378"/>
      <c r="C52" s="210" t="s">
        <v>459</v>
      </c>
      <c r="D52" s="211">
        <v>0</v>
      </c>
      <c r="E52" s="211">
        <v>8819702</v>
      </c>
      <c r="F52" s="207"/>
    </row>
    <row r="53" spans="1:6" ht="15.75" customHeight="1">
      <c r="A53" s="389" t="s">
        <v>460</v>
      </c>
      <c r="B53" s="378"/>
      <c r="C53" s="210" t="s">
        <v>461</v>
      </c>
      <c r="D53" s="211">
        <v>0</v>
      </c>
      <c r="E53" s="211">
        <v>0</v>
      </c>
      <c r="F53" s="207"/>
    </row>
    <row r="54" spans="1:6" ht="16.5" customHeight="1">
      <c r="A54" s="377" t="s">
        <v>462</v>
      </c>
      <c r="B54" s="378"/>
      <c r="C54" s="210" t="s">
        <v>463</v>
      </c>
      <c r="D54" s="211">
        <v>0</v>
      </c>
      <c r="E54" s="211">
        <v>0</v>
      </c>
      <c r="F54" s="207"/>
    </row>
    <row r="55" spans="1:6" ht="15.75" customHeight="1" thickBot="1">
      <c r="A55" s="387" t="s">
        <v>464</v>
      </c>
      <c r="B55" s="388"/>
      <c r="C55" s="214" t="s">
        <v>465</v>
      </c>
      <c r="D55" s="215">
        <v>7493105</v>
      </c>
      <c r="E55" s="215">
        <v>199176</v>
      </c>
      <c r="F55" s="207"/>
    </row>
    <row r="56" spans="1:6" ht="21" customHeight="1" thickBot="1">
      <c r="A56" s="373" t="s">
        <v>466</v>
      </c>
      <c r="B56" s="374"/>
      <c r="C56" s="205" t="s">
        <v>467</v>
      </c>
      <c r="D56" s="206">
        <f>D57+D58+D59+D60+D61+D62+D63</f>
        <v>40343303</v>
      </c>
      <c r="E56" s="206">
        <f>E57+E58+E59+E60+E61+E62+E63</f>
        <v>17941123</v>
      </c>
      <c r="F56" s="207"/>
    </row>
    <row r="57" spans="1:6" ht="15" customHeight="1">
      <c r="A57" s="385" t="s">
        <v>468</v>
      </c>
      <c r="B57" s="382"/>
      <c r="C57" s="208" t="s">
        <v>469</v>
      </c>
      <c r="D57" s="209">
        <v>569699</v>
      </c>
      <c r="E57" s="209">
        <v>3209520</v>
      </c>
      <c r="F57" s="207"/>
    </row>
    <row r="58" spans="1:6" ht="15" customHeight="1">
      <c r="A58" s="377" t="s">
        <v>470</v>
      </c>
      <c r="B58" s="378"/>
      <c r="C58" s="210" t="s">
        <v>159</v>
      </c>
      <c r="D58" s="211">
        <v>17705</v>
      </c>
      <c r="E58" s="211">
        <v>5091</v>
      </c>
      <c r="F58" s="207"/>
    </row>
    <row r="59" spans="1:6" ht="31.5" customHeight="1">
      <c r="A59" s="377" t="s">
        <v>471</v>
      </c>
      <c r="B59" s="378"/>
      <c r="C59" s="210" t="s">
        <v>472</v>
      </c>
      <c r="D59" s="211">
        <v>11734980</v>
      </c>
      <c r="E59" s="211">
        <v>1467208</v>
      </c>
      <c r="F59" s="207"/>
    </row>
    <row r="60" spans="1:6" ht="15" customHeight="1">
      <c r="A60" s="377" t="s">
        <v>473</v>
      </c>
      <c r="B60" s="378"/>
      <c r="C60" s="210" t="s">
        <v>474</v>
      </c>
      <c r="D60" s="211">
        <v>17377976</v>
      </c>
      <c r="E60" s="211">
        <v>6345613</v>
      </c>
      <c r="F60" s="207"/>
    </row>
    <row r="61" spans="1:6" ht="15" customHeight="1">
      <c r="A61" s="377" t="s">
        <v>475</v>
      </c>
      <c r="B61" s="378"/>
      <c r="C61" s="210" t="s">
        <v>476</v>
      </c>
      <c r="D61" s="211">
        <v>10642943</v>
      </c>
      <c r="E61" s="211">
        <v>6117592</v>
      </c>
      <c r="F61" s="207"/>
    </row>
    <row r="62" spans="1:6" ht="15" customHeight="1">
      <c r="A62" s="377" t="s">
        <v>477</v>
      </c>
      <c r="B62" s="378"/>
      <c r="C62" s="210" t="s">
        <v>478</v>
      </c>
      <c r="D62" s="211">
        <v>0</v>
      </c>
      <c r="E62" s="211">
        <v>796099</v>
      </c>
      <c r="F62" s="207"/>
    </row>
    <row r="63" spans="1:6" ht="29.25" customHeight="1" thickBot="1">
      <c r="A63" s="379" t="s">
        <v>479</v>
      </c>
      <c r="B63" s="380"/>
      <c r="C63" s="212" t="s">
        <v>480</v>
      </c>
      <c r="D63" s="213">
        <v>0</v>
      </c>
      <c r="E63" s="213">
        <v>0</v>
      </c>
      <c r="F63" s="207"/>
    </row>
    <row r="64" spans="1:6" ht="15" customHeight="1" thickBot="1">
      <c r="A64" s="373" t="s">
        <v>481</v>
      </c>
      <c r="B64" s="374"/>
      <c r="C64" s="205" t="s">
        <v>482</v>
      </c>
      <c r="D64" s="206">
        <v>0</v>
      </c>
      <c r="E64" s="206">
        <v>0</v>
      </c>
      <c r="F64" s="207"/>
    </row>
    <row r="65" spans="1:6" ht="15" customHeight="1" thickBot="1">
      <c r="A65" s="373" t="s">
        <v>483</v>
      </c>
      <c r="B65" s="374"/>
      <c r="C65" s="205" t="s">
        <v>484</v>
      </c>
      <c r="D65" s="206">
        <f>D56-D48</f>
        <v>32850198</v>
      </c>
      <c r="E65" s="206">
        <f>E56-E48</f>
        <v>8921560</v>
      </c>
      <c r="F65" s="207"/>
    </row>
    <row r="66" spans="1:6" ht="15" customHeight="1" thickBot="1">
      <c r="A66" s="383" t="s">
        <v>485</v>
      </c>
      <c r="B66" s="384"/>
      <c r="C66" s="203"/>
      <c r="D66" s="204"/>
      <c r="E66" s="204"/>
      <c r="F66" s="207"/>
    </row>
    <row r="67" spans="1:6" ht="15" customHeight="1" thickBot="1">
      <c r="A67" s="373" t="s">
        <v>486</v>
      </c>
      <c r="B67" s="374"/>
      <c r="C67" s="205" t="s">
        <v>487</v>
      </c>
      <c r="D67" s="206">
        <f>D68+D69+D70</f>
        <v>16610799</v>
      </c>
      <c r="E67" s="206">
        <f>E68+E69+E70</f>
        <v>26946775</v>
      </c>
      <c r="F67" s="207"/>
    </row>
    <row r="68" spans="1:6" ht="15" customHeight="1">
      <c r="A68" s="385" t="s">
        <v>488</v>
      </c>
      <c r="B68" s="386"/>
      <c r="C68" s="208" t="s">
        <v>489</v>
      </c>
      <c r="D68" s="209">
        <v>0</v>
      </c>
      <c r="E68" s="209">
        <v>0</v>
      </c>
      <c r="F68" s="207"/>
    </row>
    <row r="69" spans="1:6" ht="15" customHeight="1">
      <c r="A69" s="377" t="s">
        <v>490</v>
      </c>
      <c r="B69" s="378"/>
      <c r="C69" s="210" t="s">
        <v>162</v>
      </c>
      <c r="D69" s="211">
        <v>0</v>
      </c>
      <c r="E69" s="211">
        <v>0</v>
      </c>
      <c r="F69" s="207"/>
    </row>
    <row r="70" spans="1:6" ht="15" customHeight="1" thickBot="1">
      <c r="A70" s="379" t="s">
        <v>491</v>
      </c>
      <c r="B70" s="380"/>
      <c r="C70" s="212" t="s">
        <v>163</v>
      </c>
      <c r="D70" s="213">
        <v>16610799</v>
      </c>
      <c r="E70" s="213">
        <v>26946775</v>
      </c>
      <c r="F70" s="207"/>
    </row>
    <row r="71" spans="1:6" ht="15" customHeight="1" thickBot="1">
      <c r="A71" s="373" t="s">
        <v>492</v>
      </c>
      <c r="B71" s="374"/>
      <c r="C71" s="205" t="s">
        <v>493</v>
      </c>
      <c r="D71" s="206">
        <f>D72+D73+D74+D75</f>
        <v>0</v>
      </c>
      <c r="E71" s="206">
        <f>E72+E73+E74+E75</f>
        <v>0</v>
      </c>
      <c r="F71" s="207"/>
    </row>
    <row r="72" spans="1:6" ht="15" customHeight="1">
      <c r="A72" s="381" t="s">
        <v>494</v>
      </c>
      <c r="B72" s="382"/>
      <c r="C72" s="208" t="s">
        <v>495</v>
      </c>
      <c r="D72" s="209">
        <v>0</v>
      </c>
      <c r="E72" s="209">
        <v>0</v>
      </c>
      <c r="F72" s="207"/>
    </row>
    <row r="73" spans="1:6" ht="15" customHeight="1">
      <c r="A73" s="377" t="s">
        <v>496</v>
      </c>
      <c r="B73" s="378"/>
      <c r="C73" s="210" t="s">
        <v>497</v>
      </c>
      <c r="D73" s="211">
        <v>0</v>
      </c>
      <c r="E73" s="211">
        <v>0</v>
      </c>
      <c r="F73" s="207"/>
    </row>
    <row r="74" spans="1:6" ht="15" customHeight="1">
      <c r="A74" s="377" t="s">
        <v>498</v>
      </c>
      <c r="B74" s="378"/>
      <c r="C74" s="210" t="s">
        <v>499</v>
      </c>
      <c r="D74" s="211">
        <v>0</v>
      </c>
      <c r="E74" s="211">
        <v>0</v>
      </c>
      <c r="F74" s="207"/>
    </row>
    <row r="75" spans="1:6" ht="15" customHeight="1" thickBot="1">
      <c r="A75" s="379" t="s">
        <v>500</v>
      </c>
      <c r="B75" s="380"/>
      <c r="C75" s="212" t="s">
        <v>501</v>
      </c>
      <c r="D75" s="213">
        <v>0</v>
      </c>
      <c r="E75" s="213">
        <v>0</v>
      </c>
      <c r="F75" s="207"/>
    </row>
    <row r="76" spans="1:6" ht="15" customHeight="1" thickBot="1">
      <c r="A76" s="373" t="s">
        <v>502</v>
      </c>
      <c r="B76" s="374"/>
      <c r="C76" s="205" t="s">
        <v>503</v>
      </c>
      <c r="D76" s="206">
        <f>D67-D71</f>
        <v>16610799</v>
      </c>
      <c r="E76" s="206">
        <f>E67-E71</f>
        <v>26946775</v>
      </c>
      <c r="F76" s="207"/>
    </row>
    <row r="77" spans="1:6" ht="15" customHeight="1" thickBot="1">
      <c r="A77" s="373" t="s">
        <v>504</v>
      </c>
      <c r="B77" s="374"/>
      <c r="C77" s="205" t="s">
        <v>164</v>
      </c>
      <c r="D77" s="206"/>
      <c r="E77" s="206"/>
      <c r="F77" s="207"/>
    </row>
    <row r="78" spans="1:6" ht="15" customHeight="1" thickBot="1">
      <c r="A78" s="373" t="s">
        <v>505</v>
      </c>
      <c r="B78" s="374"/>
      <c r="C78" s="205" t="s">
        <v>506</v>
      </c>
      <c r="D78" s="206">
        <f>D46+D64+D76</f>
        <v>20251655</v>
      </c>
      <c r="E78" s="206">
        <f>+E64+E76</f>
        <v>26946775</v>
      </c>
      <c r="F78" s="207"/>
    </row>
    <row r="79" spans="1:6" ht="15" customHeight="1" thickBot="1">
      <c r="A79" s="373" t="s">
        <v>507</v>
      </c>
      <c r="B79" s="374"/>
      <c r="C79" s="205" t="s">
        <v>166</v>
      </c>
      <c r="D79" s="206">
        <f>D65</f>
        <v>32850198</v>
      </c>
      <c r="E79" s="206">
        <f>E65-E46</f>
        <v>13677440</v>
      </c>
      <c r="F79" s="207"/>
    </row>
    <row r="80" spans="1:6" ht="15" customHeight="1" thickBot="1">
      <c r="A80" s="373" t="s">
        <v>508</v>
      </c>
      <c r="B80" s="374"/>
      <c r="C80" s="205" t="s">
        <v>167</v>
      </c>
      <c r="D80" s="206">
        <v>0</v>
      </c>
      <c r="E80" s="206">
        <f>E78-E79</f>
        <v>13269335</v>
      </c>
      <c r="F80" s="207"/>
    </row>
    <row r="81" spans="1:6" ht="15" customHeight="1" thickBot="1">
      <c r="A81" s="373" t="s">
        <v>509</v>
      </c>
      <c r="B81" s="374"/>
      <c r="C81" s="205" t="s">
        <v>510</v>
      </c>
      <c r="D81" s="206">
        <f>+D79-D78</f>
        <v>12598543</v>
      </c>
      <c r="E81" s="206"/>
      <c r="F81" s="207"/>
    </row>
    <row r="82" spans="1:6" ht="15" customHeight="1" thickBot="1">
      <c r="A82" s="373" t="s">
        <v>511</v>
      </c>
      <c r="B82" s="374"/>
      <c r="C82" s="205" t="s">
        <v>512</v>
      </c>
      <c r="D82" s="206">
        <v>27440900</v>
      </c>
      <c r="E82" s="206">
        <v>14171565</v>
      </c>
      <c r="F82" s="207"/>
    </row>
    <row r="83" spans="1:6" ht="30" customHeight="1" thickBot="1">
      <c r="A83" s="373" t="s">
        <v>513</v>
      </c>
      <c r="B83" s="374"/>
      <c r="C83" s="205" t="s">
        <v>514</v>
      </c>
      <c r="D83" s="206"/>
      <c r="E83" s="206"/>
      <c r="F83" s="207"/>
    </row>
    <row r="84" spans="1:6" ht="25.5" customHeight="1" thickBot="1">
      <c r="A84" s="373" t="s">
        <v>515</v>
      </c>
      <c r="B84" s="374"/>
      <c r="C84" s="205" t="s">
        <v>516</v>
      </c>
      <c r="D84" s="206"/>
      <c r="E84" s="206"/>
      <c r="F84" s="207"/>
    </row>
    <row r="85" spans="1:6" ht="31.5" customHeight="1" thickBot="1">
      <c r="A85" s="375" t="s">
        <v>517</v>
      </c>
      <c r="B85" s="374"/>
      <c r="C85" s="205" t="s">
        <v>512</v>
      </c>
      <c r="D85" s="206">
        <f>D82+D80-D81+D83-D84</f>
        <v>14842357</v>
      </c>
      <c r="E85" s="206">
        <f>E82+E80-E81+E83-E84</f>
        <v>27440900</v>
      </c>
      <c r="F85" s="207"/>
    </row>
    <row r="86" spans="2:7" ht="24" customHeight="1">
      <c r="B86" s="42"/>
      <c r="D86" s="40"/>
      <c r="E86" s="40"/>
      <c r="G86" s="207"/>
    </row>
    <row r="87" spans="1:5" ht="12.75">
      <c r="A87" s="11" t="s">
        <v>682</v>
      </c>
      <c r="B87" s="216"/>
      <c r="C87" s="217" t="s">
        <v>212</v>
      </c>
      <c r="D87" s="372" t="s">
        <v>518</v>
      </c>
      <c r="E87" s="372"/>
    </row>
    <row r="88" spans="1:5" ht="12.75">
      <c r="A88" s="11" t="s">
        <v>683</v>
      </c>
      <c r="B88" s="216"/>
      <c r="D88" s="376" t="s">
        <v>676</v>
      </c>
      <c r="E88" s="376"/>
    </row>
    <row r="89" spans="4:6" ht="12.75">
      <c r="D89" s="372" t="s">
        <v>519</v>
      </c>
      <c r="E89" s="372"/>
      <c r="F89" s="40"/>
    </row>
    <row r="91" ht="12.75">
      <c r="D91" s="40"/>
    </row>
    <row r="92" ht="12.75">
      <c r="D92" s="40"/>
    </row>
    <row r="93" ht="12.75">
      <c r="D93" s="40"/>
    </row>
  </sheetData>
  <sheetProtection/>
  <mergeCells count="80">
    <mergeCell ref="A14:B14"/>
    <mergeCell ref="A15:B15"/>
    <mergeCell ref="A16:B16"/>
    <mergeCell ref="A17:B17"/>
    <mergeCell ref="A8:E8"/>
    <mergeCell ref="A10:E10"/>
    <mergeCell ref="A12:B13"/>
    <mergeCell ref="C12:C13"/>
    <mergeCell ref="D12:E12"/>
    <mergeCell ref="A22:B22"/>
    <mergeCell ref="A23:B23"/>
    <mergeCell ref="A24:B24"/>
    <mergeCell ref="A25:B25"/>
    <mergeCell ref="A18:B18"/>
    <mergeCell ref="A19:B19"/>
    <mergeCell ref="A20:B20"/>
    <mergeCell ref="A21:B21"/>
    <mergeCell ref="A30:B30"/>
    <mergeCell ref="A31:B31"/>
    <mergeCell ref="A32:B32"/>
    <mergeCell ref="A33:B33"/>
    <mergeCell ref="A26:B26"/>
    <mergeCell ref="A27:B27"/>
    <mergeCell ref="A28:B28"/>
    <mergeCell ref="A29:B29"/>
    <mergeCell ref="A38:B38"/>
    <mergeCell ref="A39:B39"/>
    <mergeCell ref="A40:B40"/>
    <mergeCell ref="A41:B41"/>
    <mergeCell ref="A34:B34"/>
    <mergeCell ref="A35:B35"/>
    <mergeCell ref="A36:B36"/>
    <mergeCell ref="A37:B37"/>
    <mergeCell ref="A46:B46"/>
    <mergeCell ref="A47:B47"/>
    <mergeCell ref="A48:B48"/>
    <mergeCell ref="A49:B49"/>
    <mergeCell ref="A42:B42"/>
    <mergeCell ref="A43:B43"/>
    <mergeCell ref="A44:B44"/>
    <mergeCell ref="A45:B45"/>
    <mergeCell ref="A54:B54"/>
    <mergeCell ref="A55:B55"/>
    <mergeCell ref="A56:B56"/>
    <mergeCell ref="A57:B57"/>
    <mergeCell ref="A50:B50"/>
    <mergeCell ref="A51:B51"/>
    <mergeCell ref="A52:B52"/>
    <mergeCell ref="A53:B53"/>
    <mergeCell ref="A62:B62"/>
    <mergeCell ref="A63:B63"/>
    <mergeCell ref="A64:B64"/>
    <mergeCell ref="A65:B65"/>
    <mergeCell ref="A58:B58"/>
    <mergeCell ref="A59:B59"/>
    <mergeCell ref="A60:B60"/>
    <mergeCell ref="A61:B61"/>
    <mergeCell ref="A70:B70"/>
    <mergeCell ref="A71:B71"/>
    <mergeCell ref="A72:B72"/>
    <mergeCell ref="A73:B73"/>
    <mergeCell ref="A66:B66"/>
    <mergeCell ref="A67:B67"/>
    <mergeCell ref="A68:B68"/>
    <mergeCell ref="A69:B69"/>
    <mergeCell ref="A78:B78"/>
    <mergeCell ref="A79:B79"/>
    <mergeCell ref="A80:B80"/>
    <mergeCell ref="A81:B81"/>
    <mergeCell ref="A74:B74"/>
    <mergeCell ref="A75:B75"/>
    <mergeCell ref="A76:B76"/>
    <mergeCell ref="A77:B77"/>
    <mergeCell ref="D87:E87"/>
    <mergeCell ref="D89:E89"/>
    <mergeCell ref="A82:B82"/>
    <mergeCell ref="A83:B83"/>
    <mergeCell ref="A84:B84"/>
    <mergeCell ref="A85:B85"/>
    <mergeCell ref="D88:E88"/>
  </mergeCells>
  <printOptions/>
  <pageMargins left="0.787401575" right="0.787401575" top="0.984251969" bottom="0.984251969" header="0.5" footer="0.5"/>
  <pageSetup orientation="portrait" paperSize="9"/>
  <ignoredErrors>
    <ignoredError sqref="C16:C8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Z59"/>
  <sheetViews>
    <sheetView zoomScalePageLayoutView="0" workbookViewId="0" topLeftCell="A16">
      <selection activeCell="A40" sqref="A40"/>
    </sheetView>
  </sheetViews>
  <sheetFormatPr defaultColWidth="9.140625" defaultRowHeight="12.75"/>
  <cols>
    <col min="1" max="1" width="10.421875" style="11" customWidth="1"/>
    <col min="2" max="2" width="9.140625" style="11" customWidth="1"/>
    <col min="3" max="3" width="9.421875" style="11" customWidth="1"/>
    <col min="4" max="4" width="10.28125" style="11" customWidth="1"/>
    <col min="5" max="7" width="9.140625" style="11" customWidth="1"/>
    <col min="8" max="8" width="8.57421875" style="11" customWidth="1"/>
    <col min="9" max="10" width="9.140625" style="11" customWidth="1"/>
    <col min="11" max="11" width="14.140625" style="11" customWidth="1"/>
    <col min="12" max="13" width="9.140625" style="11" customWidth="1"/>
    <col min="14" max="14" width="5.57421875" style="11" customWidth="1"/>
    <col min="15" max="32" width="7.28125" style="11" customWidth="1"/>
    <col min="33" max="16384" width="9.140625" style="11" customWidth="1"/>
  </cols>
  <sheetData>
    <row r="1" spans="1:13" ht="12.75">
      <c r="A1" s="350" t="s">
        <v>672</v>
      </c>
      <c r="B1" s="185"/>
      <c r="C1" s="2"/>
      <c r="D1" s="2"/>
      <c r="E1" s="186"/>
      <c r="M1" s="186" t="s">
        <v>598</v>
      </c>
    </row>
    <row r="2" spans="1:5" ht="12.75">
      <c r="A2" s="350" t="s">
        <v>673</v>
      </c>
      <c r="B2" s="185"/>
      <c r="C2" s="2"/>
      <c r="D2" s="2"/>
      <c r="E2" s="180"/>
    </row>
    <row r="3" spans="1:5" ht="12.75">
      <c r="A3" s="350" t="s">
        <v>674</v>
      </c>
      <c r="B3" s="185"/>
      <c r="C3" s="2"/>
      <c r="D3" s="2"/>
      <c r="E3" s="45"/>
    </row>
    <row r="4" spans="1:14" ht="12.75">
      <c r="A4" s="351" t="s">
        <v>675</v>
      </c>
      <c r="B4" s="185"/>
      <c r="C4" s="2"/>
      <c r="D4" s="2"/>
      <c r="E4" s="181"/>
      <c r="K4" s="162"/>
      <c r="L4" s="162"/>
      <c r="M4" s="162"/>
      <c r="N4" s="162"/>
    </row>
    <row r="5" spans="1:14" ht="15.75">
      <c r="A5" s="351" t="s">
        <v>601</v>
      </c>
      <c r="B5" s="185"/>
      <c r="C5" s="2"/>
      <c r="D5" s="2"/>
      <c r="E5" s="45"/>
      <c r="K5" s="423"/>
      <c r="L5" s="423"/>
      <c r="M5" s="423"/>
      <c r="N5" s="423"/>
    </row>
    <row r="6" spans="1:14" ht="15.75">
      <c r="A6" s="55"/>
      <c r="B6" s="181"/>
      <c r="C6" s="2"/>
      <c r="D6" s="2"/>
      <c r="E6" s="45"/>
      <c r="K6" s="191"/>
      <c r="L6" s="191"/>
      <c r="M6" s="191"/>
      <c r="N6" s="191"/>
    </row>
    <row r="7" spans="1:52" ht="18">
      <c r="A7" s="393" t="s">
        <v>602</v>
      </c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</row>
    <row r="8" spans="1:18" ht="15.75" customHeight="1">
      <c r="A8" s="431" t="s">
        <v>684</v>
      </c>
      <c r="B8" s="431"/>
      <c r="C8" s="431"/>
      <c r="D8" s="431"/>
      <c r="E8" s="431"/>
      <c r="F8" s="431"/>
      <c r="G8" s="431"/>
      <c r="H8" s="431"/>
      <c r="I8" s="431"/>
      <c r="J8" s="431"/>
      <c r="K8" s="431"/>
      <c r="L8" s="431"/>
      <c r="M8" s="431"/>
      <c r="N8" s="431"/>
      <c r="O8" s="431"/>
      <c r="P8" s="431"/>
      <c r="Q8" s="431"/>
      <c r="R8" s="431"/>
    </row>
    <row r="9" spans="1:14" s="99" customFormat="1" ht="12.75">
      <c r="A9" s="55"/>
      <c r="B9" s="2"/>
      <c r="C9" s="2"/>
      <c r="D9" s="2"/>
      <c r="E9" s="181"/>
      <c r="K9" s="424"/>
      <c r="L9" s="424"/>
      <c r="M9" s="424"/>
      <c r="N9" s="424"/>
    </row>
    <row r="10" ht="12.75">
      <c r="AF10" s="11" t="s">
        <v>520</v>
      </c>
    </row>
    <row r="11" spans="1:32" ht="12.75">
      <c r="A11" s="419" t="s">
        <v>521</v>
      </c>
      <c r="B11" s="419"/>
      <c r="C11" s="419"/>
      <c r="D11" s="419"/>
      <c r="E11" s="419"/>
      <c r="F11" s="419"/>
      <c r="G11" s="419"/>
      <c r="H11" s="378"/>
      <c r="I11" s="425" t="s">
        <v>522</v>
      </c>
      <c r="J11" s="427" t="s">
        <v>603</v>
      </c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8"/>
      <c r="V11" s="428"/>
      <c r="W11" s="428"/>
      <c r="X11" s="428"/>
      <c r="Y11" s="428"/>
      <c r="Z11" s="429"/>
      <c r="AA11" s="418" t="s">
        <v>523</v>
      </c>
      <c r="AB11" s="418"/>
      <c r="AC11" s="418"/>
      <c r="AD11" s="419" t="s">
        <v>524</v>
      </c>
      <c r="AE11" s="419"/>
      <c r="AF11" s="419"/>
    </row>
    <row r="12" spans="1:32" ht="58.5" customHeight="1">
      <c r="A12" s="419"/>
      <c r="B12" s="419"/>
      <c r="C12" s="419"/>
      <c r="D12" s="419"/>
      <c r="E12" s="419"/>
      <c r="F12" s="419"/>
      <c r="G12" s="419"/>
      <c r="H12" s="378"/>
      <c r="I12" s="426"/>
      <c r="J12" s="420" t="s">
        <v>525</v>
      </c>
      <c r="K12" s="421"/>
      <c r="L12" s="420" t="s">
        <v>526</v>
      </c>
      <c r="M12" s="422"/>
      <c r="N12" s="421"/>
      <c r="O12" s="419" t="s">
        <v>527</v>
      </c>
      <c r="P12" s="419"/>
      <c r="Q12" s="419"/>
      <c r="R12" s="419" t="s">
        <v>528</v>
      </c>
      <c r="S12" s="419"/>
      <c r="T12" s="419"/>
      <c r="U12" s="419" t="s">
        <v>529</v>
      </c>
      <c r="V12" s="419"/>
      <c r="W12" s="419"/>
      <c r="X12" s="419" t="s">
        <v>530</v>
      </c>
      <c r="Y12" s="419"/>
      <c r="Z12" s="419"/>
      <c r="AA12" s="418"/>
      <c r="AB12" s="418"/>
      <c r="AC12" s="418"/>
      <c r="AD12" s="419"/>
      <c r="AE12" s="419"/>
      <c r="AF12" s="419"/>
    </row>
    <row r="13" spans="1:32" s="195" customFormat="1" ht="12.75">
      <c r="A13" s="411">
        <v>1</v>
      </c>
      <c r="B13" s="411"/>
      <c r="C13" s="411"/>
      <c r="D13" s="411"/>
      <c r="E13" s="411"/>
      <c r="F13" s="411"/>
      <c r="G13" s="411"/>
      <c r="H13" s="412"/>
      <c r="I13" s="194">
        <v>2</v>
      </c>
      <c r="J13" s="413">
        <v>3</v>
      </c>
      <c r="K13" s="414"/>
      <c r="L13" s="415">
        <v>4</v>
      </c>
      <c r="M13" s="416"/>
      <c r="N13" s="417"/>
      <c r="O13" s="411">
        <v>5</v>
      </c>
      <c r="P13" s="411"/>
      <c r="Q13" s="411"/>
      <c r="R13" s="411">
        <v>6</v>
      </c>
      <c r="S13" s="411"/>
      <c r="T13" s="411"/>
      <c r="U13" s="411">
        <v>7</v>
      </c>
      <c r="V13" s="411"/>
      <c r="W13" s="411"/>
      <c r="X13" s="411">
        <v>8</v>
      </c>
      <c r="Y13" s="411"/>
      <c r="Z13" s="411"/>
      <c r="AA13" s="411">
        <v>9</v>
      </c>
      <c r="AB13" s="411"/>
      <c r="AC13" s="411"/>
      <c r="AD13" s="411">
        <v>10</v>
      </c>
      <c r="AE13" s="411"/>
      <c r="AF13" s="411"/>
    </row>
    <row r="14" spans="1:32" s="197" customFormat="1" ht="18.75" customHeight="1">
      <c r="A14" s="404" t="s">
        <v>685</v>
      </c>
      <c r="B14" s="404"/>
      <c r="C14" s="404"/>
      <c r="D14" s="404"/>
      <c r="E14" s="404"/>
      <c r="F14" s="404"/>
      <c r="G14" s="404"/>
      <c r="H14" s="378"/>
      <c r="I14" s="196">
        <v>901</v>
      </c>
      <c r="J14" s="405">
        <v>8000000</v>
      </c>
      <c r="K14" s="406"/>
      <c r="L14" s="405">
        <v>0</v>
      </c>
      <c r="M14" s="407"/>
      <c r="N14" s="406"/>
      <c r="O14" s="408">
        <v>5109291</v>
      </c>
      <c r="P14" s="409"/>
      <c r="Q14" s="410"/>
      <c r="R14" s="408">
        <v>3674024</v>
      </c>
      <c r="S14" s="409"/>
      <c r="T14" s="410"/>
      <c r="U14" s="408">
        <v>10502945</v>
      </c>
      <c r="V14" s="409"/>
      <c r="W14" s="410"/>
      <c r="X14" s="408">
        <f>U14+R14+O14+L14+J14</f>
        <v>27286260</v>
      </c>
      <c r="Y14" s="409"/>
      <c r="Z14" s="410"/>
      <c r="AA14" s="408">
        <v>0</v>
      </c>
      <c r="AB14" s="409"/>
      <c r="AC14" s="410"/>
      <c r="AD14" s="408">
        <f>X14+AA14</f>
        <v>27286260</v>
      </c>
      <c r="AE14" s="409"/>
      <c r="AF14" s="410"/>
    </row>
    <row r="15" spans="1:32" s="199" customFormat="1" ht="18.75" customHeight="1">
      <c r="A15" s="378" t="s">
        <v>531</v>
      </c>
      <c r="B15" s="404"/>
      <c r="C15" s="404"/>
      <c r="D15" s="404"/>
      <c r="E15" s="404"/>
      <c r="F15" s="404"/>
      <c r="G15" s="404"/>
      <c r="H15" s="378"/>
      <c r="I15" s="198">
        <v>902</v>
      </c>
      <c r="J15" s="405">
        <v>0</v>
      </c>
      <c r="K15" s="406"/>
      <c r="L15" s="405">
        <v>0</v>
      </c>
      <c r="M15" s="407"/>
      <c r="N15" s="406"/>
      <c r="O15" s="408">
        <v>0</v>
      </c>
      <c r="P15" s="409"/>
      <c r="Q15" s="410"/>
      <c r="R15" s="408">
        <v>0</v>
      </c>
      <c r="S15" s="409"/>
      <c r="T15" s="410"/>
      <c r="U15" s="408">
        <v>0</v>
      </c>
      <c r="V15" s="409"/>
      <c r="W15" s="410"/>
      <c r="X15" s="408">
        <f aca="true" t="shared" si="0" ref="X15:X36">U15+R15+O15+L15+J15</f>
        <v>0</v>
      </c>
      <c r="Y15" s="409"/>
      <c r="Z15" s="410"/>
      <c r="AA15" s="408">
        <v>0</v>
      </c>
      <c r="AB15" s="409"/>
      <c r="AC15" s="410"/>
      <c r="AD15" s="408">
        <f aca="true" t="shared" si="1" ref="AD15:AD36">X15+AA15</f>
        <v>0</v>
      </c>
      <c r="AE15" s="409"/>
      <c r="AF15" s="410"/>
    </row>
    <row r="16" spans="1:32" s="199" customFormat="1" ht="18.75" customHeight="1">
      <c r="A16" s="378" t="s">
        <v>532</v>
      </c>
      <c r="B16" s="378"/>
      <c r="C16" s="378"/>
      <c r="D16" s="378"/>
      <c r="E16" s="378"/>
      <c r="F16" s="378"/>
      <c r="G16" s="378"/>
      <c r="H16" s="378"/>
      <c r="I16" s="198">
        <v>903</v>
      </c>
      <c r="J16" s="405">
        <v>0</v>
      </c>
      <c r="K16" s="406"/>
      <c r="L16" s="405">
        <v>0</v>
      </c>
      <c r="M16" s="407"/>
      <c r="N16" s="406"/>
      <c r="O16" s="408">
        <v>0</v>
      </c>
      <c r="P16" s="409"/>
      <c r="Q16" s="410"/>
      <c r="R16" s="408">
        <v>0</v>
      </c>
      <c r="S16" s="409"/>
      <c r="T16" s="410"/>
      <c r="U16" s="408">
        <v>0</v>
      </c>
      <c r="V16" s="409"/>
      <c r="W16" s="410"/>
      <c r="X16" s="408">
        <f t="shared" si="0"/>
        <v>0</v>
      </c>
      <c r="Y16" s="409"/>
      <c r="Z16" s="410"/>
      <c r="AA16" s="408">
        <v>0</v>
      </c>
      <c r="AB16" s="409"/>
      <c r="AC16" s="410"/>
      <c r="AD16" s="408">
        <f t="shared" si="1"/>
        <v>0</v>
      </c>
      <c r="AE16" s="409"/>
      <c r="AF16" s="410"/>
    </row>
    <row r="17" spans="1:32" s="197" customFormat="1" ht="22.5" customHeight="1">
      <c r="A17" s="404" t="s">
        <v>686</v>
      </c>
      <c r="B17" s="404"/>
      <c r="C17" s="404"/>
      <c r="D17" s="404"/>
      <c r="E17" s="404"/>
      <c r="F17" s="404"/>
      <c r="G17" s="404"/>
      <c r="H17" s="378"/>
      <c r="I17" s="196">
        <v>904</v>
      </c>
      <c r="J17" s="405">
        <f>J14+J15+J16</f>
        <v>8000000</v>
      </c>
      <c r="K17" s="406"/>
      <c r="L17" s="405">
        <v>0</v>
      </c>
      <c r="M17" s="407"/>
      <c r="N17" s="406"/>
      <c r="O17" s="408">
        <v>0</v>
      </c>
      <c r="P17" s="409"/>
      <c r="Q17" s="410"/>
      <c r="R17" s="408">
        <f>R16+R15+R14</f>
        <v>3674024</v>
      </c>
      <c r="S17" s="409"/>
      <c r="T17" s="410"/>
      <c r="U17" s="408">
        <f>U16+U15+U14</f>
        <v>10502945</v>
      </c>
      <c r="V17" s="409"/>
      <c r="W17" s="410"/>
      <c r="X17" s="408">
        <f t="shared" si="0"/>
        <v>22176969</v>
      </c>
      <c r="Y17" s="409"/>
      <c r="Z17" s="410"/>
      <c r="AA17" s="408">
        <v>0</v>
      </c>
      <c r="AB17" s="409"/>
      <c r="AC17" s="410"/>
      <c r="AD17" s="408">
        <f t="shared" si="1"/>
        <v>22176969</v>
      </c>
      <c r="AE17" s="409"/>
      <c r="AF17" s="410"/>
    </row>
    <row r="18" spans="1:32" s="199" customFormat="1" ht="18.75" customHeight="1">
      <c r="A18" s="378" t="s">
        <v>533</v>
      </c>
      <c r="B18" s="404"/>
      <c r="C18" s="404"/>
      <c r="D18" s="404"/>
      <c r="E18" s="404"/>
      <c r="F18" s="404"/>
      <c r="G18" s="404"/>
      <c r="H18" s="378"/>
      <c r="I18" s="198">
        <v>905</v>
      </c>
      <c r="J18" s="405">
        <v>0</v>
      </c>
      <c r="K18" s="406"/>
      <c r="L18" s="405">
        <v>0</v>
      </c>
      <c r="M18" s="407"/>
      <c r="N18" s="406"/>
      <c r="O18" s="403">
        <v>0</v>
      </c>
      <c r="P18" s="403"/>
      <c r="Q18" s="403"/>
      <c r="R18" s="403">
        <v>0</v>
      </c>
      <c r="S18" s="403"/>
      <c r="T18" s="403"/>
      <c r="U18" s="403">
        <v>0</v>
      </c>
      <c r="V18" s="403"/>
      <c r="W18" s="403"/>
      <c r="X18" s="403">
        <f t="shared" si="0"/>
        <v>0</v>
      </c>
      <c r="Y18" s="403"/>
      <c r="Z18" s="403"/>
      <c r="AA18" s="403">
        <v>0</v>
      </c>
      <c r="AB18" s="403"/>
      <c r="AC18" s="403"/>
      <c r="AD18" s="403">
        <f t="shared" si="1"/>
        <v>0</v>
      </c>
      <c r="AE18" s="403"/>
      <c r="AF18" s="403"/>
    </row>
    <row r="19" spans="1:32" s="199" customFormat="1" ht="18.75" customHeight="1">
      <c r="A19" s="378" t="s">
        <v>534</v>
      </c>
      <c r="B19" s="378"/>
      <c r="C19" s="378"/>
      <c r="D19" s="378"/>
      <c r="E19" s="378"/>
      <c r="F19" s="378"/>
      <c r="G19" s="378"/>
      <c r="H19" s="378"/>
      <c r="I19" s="198">
        <v>906</v>
      </c>
      <c r="J19" s="405">
        <v>0</v>
      </c>
      <c r="K19" s="406"/>
      <c r="L19" s="405">
        <v>0</v>
      </c>
      <c r="M19" s="407"/>
      <c r="N19" s="406"/>
      <c r="O19" s="403">
        <v>-2224828</v>
      </c>
      <c r="P19" s="403"/>
      <c r="Q19" s="403"/>
      <c r="R19" s="403">
        <v>0</v>
      </c>
      <c r="S19" s="403"/>
      <c r="T19" s="403"/>
      <c r="U19" s="403">
        <v>0</v>
      </c>
      <c r="V19" s="403"/>
      <c r="W19" s="403"/>
      <c r="X19" s="403">
        <f t="shared" si="0"/>
        <v>-2224828</v>
      </c>
      <c r="Y19" s="403"/>
      <c r="Z19" s="403"/>
      <c r="AA19" s="403">
        <v>0</v>
      </c>
      <c r="AB19" s="403"/>
      <c r="AC19" s="403"/>
      <c r="AD19" s="403">
        <f t="shared" si="1"/>
        <v>-2224828</v>
      </c>
      <c r="AE19" s="403"/>
      <c r="AF19" s="403"/>
    </row>
    <row r="20" spans="1:32" s="199" customFormat="1" ht="18.75" customHeight="1">
      <c r="A20" s="378" t="s">
        <v>535</v>
      </c>
      <c r="B20" s="404"/>
      <c r="C20" s="404"/>
      <c r="D20" s="404"/>
      <c r="E20" s="404"/>
      <c r="F20" s="404"/>
      <c r="G20" s="404"/>
      <c r="H20" s="378"/>
      <c r="I20" s="198">
        <v>907</v>
      </c>
      <c r="J20" s="405">
        <v>0</v>
      </c>
      <c r="K20" s="406"/>
      <c r="L20" s="405">
        <v>0</v>
      </c>
      <c r="M20" s="407"/>
      <c r="N20" s="406"/>
      <c r="O20" s="403">
        <v>0</v>
      </c>
      <c r="P20" s="403"/>
      <c r="Q20" s="403"/>
      <c r="R20" s="403">
        <v>0</v>
      </c>
      <c r="S20" s="403"/>
      <c r="T20" s="403"/>
      <c r="U20" s="403">
        <v>0</v>
      </c>
      <c r="V20" s="403"/>
      <c r="W20" s="403"/>
      <c r="X20" s="403">
        <f t="shared" si="0"/>
        <v>0</v>
      </c>
      <c r="Y20" s="403"/>
      <c r="Z20" s="403"/>
      <c r="AA20" s="403">
        <v>0</v>
      </c>
      <c r="AB20" s="403"/>
      <c r="AC20" s="403"/>
      <c r="AD20" s="403">
        <f t="shared" si="1"/>
        <v>0</v>
      </c>
      <c r="AE20" s="403"/>
      <c r="AF20" s="403"/>
    </row>
    <row r="21" spans="1:32" s="199" customFormat="1" ht="18.75" customHeight="1">
      <c r="A21" s="378" t="s">
        <v>536</v>
      </c>
      <c r="B21" s="378"/>
      <c r="C21" s="378"/>
      <c r="D21" s="378"/>
      <c r="E21" s="378"/>
      <c r="F21" s="378"/>
      <c r="G21" s="378"/>
      <c r="H21" s="378"/>
      <c r="I21" s="198">
        <v>908</v>
      </c>
      <c r="J21" s="405">
        <v>0</v>
      </c>
      <c r="K21" s="406"/>
      <c r="L21" s="405">
        <v>0</v>
      </c>
      <c r="M21" s="407"/>
      <c r="N21" s="406"/>
      <c r="O21" s="403">
        <v>0</v>
      </c>
      <c r="P21" s="403"/>
      <c r="Q21" s="403"/>
      <c r="R21" s="403">
        <v>0</v>
      </c>
      <c r="S21" s="403"/>
      <c r="T21" s="403"/>
      <c r="U21" s="403">
        <v>2129183</v>
      </c>
      <c r="V21" s="403"/>
      <c r="W21" s="403"/>
      <c r="X21" s="403">
        <f t="shared" si="0"/>
        <v>2129183</v>
      </c>
      <c r="Y21" s="403"/>
      <c r="Z21" s="403"/>
      <c r="AA21" s="403">
        <v>0</v>
      </c>
      <c r="AB21" s="403"/>
      <c r="AC21" s="403"/>
      <c r="AD21" s="403">
        <f t="shared" si="1"/>
        <v>2129183</v>
      </c>
      <c r="AE21" s="403"/>
      <c r="AF21" s="403"/>
    </row>
    <row r="22" spans="1:32" s="199" customFormat="1" ht="18.75" customHeight="1">
      <c r="A22" s="378" t="s">
        <v>537</v>
      </c>
      <c r="B22" s="404"/>
      <c r="C22" s="404"/>
      <c r="D22" s="404"/>
      <c r="E22" s="404"/>
      <c r="F22" s="404"/>
      <c r="G22" s="404"/>
      <c r="H22" s="378"/>
      <c r="I22" s="198">
        <v>909</v>
      </c>
      <c r="J22" s="405">
        <v>0</v>
      </c>
      <c r="K22" s="406"/>
      <c r="L22" s="405">
        <v>0</v>
      </c>
      <c r="M22" s="407"/>
      <c r="N22" s="406"/>
      <c r="O22" s="403">
        <v>0</v>
      </c>
      <c r="P22" s="403"/>
      <c r="Q22" s="403"/>
      <c r="R22" s="403">
        <v>0</v>
      </c>
      <c r="S22" s="403"/>
      <c r="T22" s="403"/>
      <c r="U22" s="403">
        <v>-1504586</v>
      </c>
      <c r="V22" s="403"/>
      <c r="W22" s="403"/>
      <c r="X22" s="403">
        <f t="shared" si="0"/>
        <v>-1504586</v>
      </c>
      <c r="Y22" s="403"/>
      <c r="Z22" s="403"/>
      <c r="AA22" s="403">
        <v>0</v>
      </c>
      <c r="AB22" s="403"/>
      <c r="AC22" s="403"/>
      <c r="AD22" s="403">
        <f t="shared" si="1"/>
        <v>-1504586</v>
      </c>
      <c r="AE22" s="403"/>
      <c r="AF22" s="403"/>
    </row>
    <row r="23" spans="1:32" s="199" customFormat="1" ht="18.75" customHeight="1">
      <c r="A23" s="378" t="s">
        <v>538</v>
      </c>
      <c r="B23" s="404"/>
      <c r="C23" s="404"/>
      <c r="D23" s="404"/>
      <c r="E23" s="404"/>
      <c r="F23" s="404"/>
      <c r="G23" s="404"/>
      <c r="H23" s="378"/>
      <c r="I23" s="198">
        <v>910</v>
      </c>
      <c r="J23" s="405">
        <v>0</v>
      </c>
      <c r="K23" s="406"/>
      <c r="L23" s="405">
        <v>0</v>
      </c>
      <c r="M23" s="407"/>
      <c r="N23" s="406"/>
      <c r="O23" s="403">
        <v>0</v>
      </c>
      <c r="P23" s="403"/>
      <c r="Q23" s="403"/>
      <c r="R23" s="403">
        <v>0</v>
      </c>
      <c r="S23" s="403"/>
      <c r="T23" s="403"/>
      <c r="U23" s="403">
        <v>0</v>
      </c>
      <c r="V23" s="403"/>
      <c r="W23" s="403"/>
      <c r="X23" s="403">
        <f t="shared" si="0"/>
        <v>0</v>
      </c>
      <c r="Y23" s="403"/>
      <c r="Z23" s="403"/>
      <c r="AA23" s="403">
        <v>0</v>
      </c>
      <c r="AB23" s="403"/>
      <c r="AC23" s="403"/>
      <c r="AD23" s="403">
        <f t="shared" si="1"/>
        <v>0</v>
      </c>
      <c r="AE23" s="403"/>
      <c r="AF23" s="403"/>
    </row>
    <row r="24" spans="1:32" s="199" customFormat="1" ht="18.75" customHeight="1">
      <c r="A24" s="378" t="s">
        <v>539</v>
      </c>
      <c r="B24" s="378"/>
      <c r="C24" s="378"/>
      <c r="D24" s="378"/>
      <c r="E24" s="378"/>
      <c r="F24" s="378"/>
      <c r="G24" s="378"/>
      <c r="H24" s="378"/>
      <c r="I24" s="198">
        <v>911</v>
      </c>
      <c r="J24" s="405">
        <v>20000</v>
      </c>
      <c r="K24" s="406"/>
      <c r="L24" s="405">
        <v>0</v>
      </c>
      <c r="M24" s="407"/>
      <c r="N24" s="406"/>
      <c r="O24" s="403">
        <v>0</v>
      </c>
      <c r="P24" s="403"/>
      <c r="Q24" s="403"/>
      <c r="R24" s="403">
        <v>0</v>
      </c>
      <c r="S24" s="403"/>
      <c r="T24" s="403"/>
      <c r="U24" s="403">
        <v>0</v>
      </c>
      <c r="V24" s="403"/>
      <c r="W24" s="403"/>
      <c r="X24" s="403">
        <f t="shared" si="0"/>
        <v>20000</v>
      </c>
      <c r="Y24" s="403"/>
      <c r="Z24" s="403"/>
      <c r="AA24" s="403">
        <v>0</v>
      </c>
      <c r="AB24" s="403"/>
      <c r="AC24" s="403"/>
      <c r="AD24" s="403">
        <f t="shared" si="1"/>
        <v>20000</v>
      </c>
      <c r="AE24" s="403"/>
      <c r="AF24" s="403"/>
    </row>
    <row r="25" spans="1:32" s="197" customFormat="1" ht="27" customHeight="1">
      <c r="A25" s="404" t="s">
        <v>687</v>
      </c>
      <c r="B25" s="404"/>
      <c r="C25" s="404"/>
      <c r="D25" s="404"/>
      <c r="E25" s="404"/>
      <c r="F25" s="404"/>
      <c r="G25" s="404"/>
      <c r="H25" s="378"/>
      <c r="I25" s="196">
        <v>912</v>
      </c>
      <c r="J25" s="405">
        <v>8020000</v>
      </c>
      <c r="K25" s="406"/>
      <c r="L25" s="405">
        <v>0</v>
      </c>
      <c r="M25" s="407"/>
      <c r="N25" s="406"/>
      <c r="O25" s="403">
        <v>2884463</v>
      </c>
      <c r="P25" s="403"/>
      <c r="Q25" s="403"/>
      <c r="R25" s="403">
        <f>R24+R23+R22+R21+R20+R18+R17</f>
        <v>3674024</v>
      </c>
      <c r="S25" s="403"/>
      <c r="T25" s="403"/>
      <c r="U25" s="403">
        <f>U24+U23+U22+U21+U20+U19+U18+U17</f>
        <v>11127542</v>
      </c>
      <c r="V25" s="403"/>
      <c r="W25" s="403"/>
      <c r="X25" s="403">
        <f t="shared" si="0"/>
        <v>25706029</v>
      </c>
      <c r="Y25" s="403"/>
      <c r="Z25" s="403"/>
      <c r="AA25" s="403">
        <v>0</v>
      </c>
      <c r="AB25" s="403"/>
      <c r="AC25" s="403"/>
      <c r="AD25" s="403">
        <f t="shared" si="1"/>
        <v>25706029</v>
      </c>
      <c r="AE25" s="403"/>
      <c r="AF25" s="403"/>
    </row>
    <row r="26" spans="1:32" s="199" customFormat="1" ht="18.75" customHeight="1">
      <c r="A26" s="378" t="s">
        <v>540</v>
      </c>
      <c r="B26" s="404"/>
      <c r="C26" s="404"/>
      <c r="D26" s="404"/>
      <c r="E26" s="404"/>
      <c r="F26" s="404"/>
      <c r="G26" s="404"/>
      <c r="H26" s="378"/>
      <c r="I26" s="198">
        <v>913</v>
      </c>
      <c r="J26" s="405">
        <v>0</v>
      </c>
      <c r="K26" s="406"/>
      <c r="L26" s="405">
        <v>0</v>
      </c>
      <c r="M26" s="407"/>
      <c r="N26" s="406"/>
      <c r="O26" s="403">
        <v>0</v>
      </c>
      <c r="P26" s="403"/>
      <c r="Q26" s="403"/>
      <c r="R26" s="403">
        <v>0</v>
      </c>
      <c r="S26" s="403"/>
      <c r="T26" s="403"/>
      <c r="U26" s="403">
        <v>0</v>
      </c>
      <c r="V26" s="403"/>
      <c r="W26" s="403"/>
      <c r="X26" s="403">
        <f t="shared" si="0"/>
        <v>0</v>
      </c>
      <c r="Y26" s="403"/>
      <c r="Z26" s="403"/>
      <c r="AA26" s="403">
        <v>0</v>
      </c>
      <c r="AB26" s="403"/>
      <c r="AC26" s="403"/>
      <c r="AD26" s="403">
        <f t="shared" si="1"/>
        <v>0</v>
      </c>
      <c r="AE26" s="403"/>
      <c r="AF26" s="403"/>
    </row>
    <row r="27" spans="1:32" s="199" customFormat="1" ht="18.75" customHeight="1">
      <c r="A27" s="378" t="s">
        <v>541</v>
      </c>
      <c r="B27" s="378"/>
      <c r="C27" s="378"/>
      <c r="D27" s="378"/>
      <c r="E27" s="378"/>
      <c r="F27" s="378"/>
      <c r="G27" s="378"/>
      <c r="H27" s="378"/>
      <c r="I27" s="198">
        <v>914</v>
      </c>
      <c r="J27" s="405">
        <v>0</v>
      </c>
      <c r="K27" s="406"/>
      <c r="L27" s="405">
        <v>0</v>
      </c>
      <c r="M27" s="407"/>
      <c r="N27" s="406"/>
      <c r="O27" s="403">
        <v>0</v>
      </c>
      <c r="P27" s="403"/>
      <c r="Q27" s="403"/>
      <c r="R27" s="403">
        <v>0</v>
      </c>
      <c r="S27" s="403"/>
      <c r="T27" s="403"/>
      <c r="U27" s="403">
        <v>0</v>
      </c>
      <c r="V27" s="403"/>
      <c r="W27" s="403"/>
      <c r="X27" s="403">
        <f t="shared" si="0"/>
        <v>0</v>
      </c>
      <c r="Y27" s="403"/>
      <c r="Z27" s="403"/>
      <c r="AA27" s="403">
        <v>0</v>
      </c>
      <c r="AB27" s="403"/>
      <c r="AC27" s="403"/>
      <c r="AD27" s="403">
        <f t="shared" si="1"/>
        <v>0</v>
      </c>
      <c r="AE27" s="403"/>
      <c r="AF27" s="403"/>
    </row>
    <row r="28" spans="1:32" s="197" customFormat="1" ht="21.75" customHeight="1">
      <c r="A28" s="404" t="s">
        <v>688</v>
      </c>
      <c r="B28" s="404"/>
      <c r="C28" s="404"/>
      <c r="D28" s="404"/>
      <c r="E28" s="404"/>
      <c r="F28" s="404"/>
      <c r="G28" s="404"/>
      <c r="H28" s="378"/>
      <c r="I28" s="196">
        <v>915</v>
      </c>
      <c r="J28" s="405">
        <v>8020000</v>
      </c>
      <c r="K28" s="406"/>
      <c r="L28" s="405">
        <v>0</v>
      </c>
      <c r="M28" s="407"/>
      <c r="N28" s="406"/>
      <c r="O28" s="403">
        <v>2884463</v>
      </c>
      <c r="P28" s="403"/>
      <c r="Q28" s="403"/>
      <c r="R28" s="403">
        <f>R27+R26+R25</f>
        <v>3674024</v>
      </c>
      <c r="S28" s="403"/>
      <c r="T28" s="403"/>
      <c r="U28" s="403">
        <f>U27+U26+U25</f>
        <v>11127542</v>
      </c>
      <c r="V28" s="403"/>
      <c r="W28" s="403"/>
      <c r="X28" s="403">
        <f t="shared" si="0"/>
        <v>25706029</v>
      </c>
      <c r="Y28" s="403"/>
      <c r="Z28" s="403"/>
      <c r="AA28" s="403">
        <v>0</v>
      </c>
      <c r="AB28" s="403"/>
      <c r="AC28" s="403"/>
      <c r="AD28" s="403">
        <f t="shared" si="1"/>
        <v>25706029</v>
      </c>
      <c r="AE28" s="403"/>
      <c r="AF28" s="403"/>
    </row>
    <row r="29" spans="1:32" s="199" customFormat="1" ht="18.75" customHeight="1">
      <c r="A29" s="378" t="s">
        <v>542</v>
      </c>
      <c r="B29" s="404"/>
      <c r="C29" s="404"/>
      <c r="D29" s="404"/>
      <c r="E29" s="404"/>
      <c r="F29" s="404"/>
      <c r="G29" s="404"/>
      <c r="H29" s="378"/>
      <c r="I29" s="198">
        <v>916</v>
      </c>
      <c r="J29" s="405">
        <v>0</v>
      </c>
      <c r="K29" s="406"/>
      <c r="L29" s="405">
        <v>0</v>
      </c>
      <c r="M29" s="407"/>
      <c r="N29" s="406"/>
      <c r="O29" s="403">
        <v>0</v>
      </c>
      <c r="P29" s="403"/>
      <c r="Q29" s="403"/>
      <c r="R29" s="403">
        <v>0</v>
      </c>
      <c r="S29" s="403"/>
      <c r="T29" s="403"/>
      <c r="U29" s="403">
        <v>0</v>
      </c>
      <c r="V29" s="403"/>
      <c r="W29" s="403"/>
      <c r="X29" s="403">
        <f t="shared" si="0"/>
        <v>0</v>
      </c>
      <c r="Y29" s="403"/>
      <c r="Z29" s="403"/>
      <c r="AA29" s="403">
        <v>0</v>
      </c>
      <c r="AB29" s="403"/>
      <c r="AC29" s="403"/>
      <c r="AD29" s="403">
        <f t="shared" si="1"/>
        <v>0</v>
      </c>
      <c r="AE29" s="403"/>
      <c r="AF29" s="403"/>
    </row>
    <row r="30" spans="1:32" s="199" customFormat="1" ht="18.75" customHeight="1">
      <c r="A30" s="378" t="s">
        <v>543</v>
      </c>
      <c r="B30" s="378"/>
      <c r="C30" s="378"/>
      <c r="D30" s="378"/>
      <c r="E30" s="378"/>
      <c r="F30" s="378"/>
      <c r="G30" s="378"/>
      <c r="H30" s="378"/>
      <c r="I30" s="198">
        <v>917</v>
      </c>
      <c r="J30" s="405">
        <v>0</v>
      </c>
      <c r="K30" s="406"/>
      <c r="L30" s="405">
        <v>0</v>
      </c>
      <c r="M30" s="407"/>
      <c r="N30" s="406"/>
      <c r="O30" s="403">
        <v>3515180</v>
      </c>
      <c r="P30" s="403"/>
      <c r="Q30" s="403"/>
      <c r="R30" s="403">
        <v>0</v>
      </c>
      <c r="S30" s="403"/>
      <c r="T30" s="403"/>
      <c r="U30" s="403">
        <v>0</v>
      </c>
      <c r="V30" s="403"/>
      <c r="W30" s="403"/>
      <c r="X30" s="403">
        <f t="shared" si="0"/>
        <v>3515180</v>
      </c>
      <c r="Y30" s="403"/>
      <c r="Z30" s="403"/>
      <c r="AA30" s="403">
        <v>0</v>
      </c>
      <c r="AB30" s="403"/>
      <c r="AC30" s="403"/>
      <c r="AD30" s="403">
        <f t="shared" si="1"/>
        <v>3515180</v>
      </c>
      <c r="AE30" s="403"/>
      <c r="AF30" s="403"/>
    </row>
    <row r="31" spans="1:32" s="199" customFormat="1" ht="18.75" customHeight="1">
      <c r="A31" s="378" t="s">
        <v>544</v>
      </c>
      <c r="B31" s="404"/>
      <c r="C31" s="404"/>
      <c r="D31" s="404"/>
      <c r="E31" s="404"/>
      <c r="F31" s="404"/>
      <c r="G31" s="404"/>
      <c r="H31" s="378"/>
      <c r="I31" s="198">
        <v>918</v>
      </c>
      <c r="J31" s="405">
        <v>0</v>
      </c>
      <c r="K31" s="406"/>
      <c r="L31" s="405">
        <v>0</v>
      </c>
      <c r="M31" s="407"/>
      <c r="N31" s="406"/>
      <c r="O31" s="403">
        <v>0</v>
      </c>
      <c r="P31" s="403"/>
      <c r="Q31" s="403"/>
      <c r="R31" s="403">
        <v>0</v>
      </c>
      <c r="S31" s="403"/>
      <c r="T31" s="403"/>
      <c r="U31" s="403">
        <v>0</v>
      </c>
      <c r="V31" s="403"/>
      <c r="W31" s="403"/>
      <c r="X31" s="403">
        <f t="shared" si="0"/>
        <v>0</v>
      </c>
      <c r="Y31" s="403"/>
      <c r="Z31" s="403"/>
      <c r="AA31" s="403">
        <v>0</v>
      </c>
      <c r="AB31" s="403"/>
      <c r="AC31" s="403"/>
      <c r="AD31" s="403">
        <f t="shared" si="1"/>
        <v>0</v>
      </c>
      <c r="AE31" s="403"/>
      <c r="AF31" s="403"/>
    </row>
    <row r="32" spans="1:32" s="199" customFormat="1" ht="18.75" customHeight="1">
      <c r="A32" s="378" t="s">
        <v>545</v>
      </c>
      <c r="B32" s="378"/>
      <c r="C32" s="378"/>
      <c r="D32" s="378"/>
      <c r="E32" s="378"/>
      <c r="F32" s="378"/>
      <c r="G32" s="378"/>
      <c r="H32" s="378"/>
      <c r="I32" s="198">
        <v>919</v>
      </c>
      <c r="J32" s="405">
        <v>0</v>
      </c>
      <c r="K32" s="406"/>
      <c r="L32" s="405">
        <v>0</v>
      </c>
      <c r="M32" s="407"/>
      <c r="N32" s="406"/>
      <c r="O32" s="403">
        <v>0</v>
      </c>
      <c r="P32" s="403"/>
      <c r="Q32" s="403"/>
      <c r="R32" s="403">
        <v>0</v>
      </c>
      <c r="S32" s="403"/>
      <c r="T32" s="403"/>
      <c r="U32" s="403">
        <v>2517546</v>
      </c>
      <c r="V32" s="403"/>
      <c r="W32" s="403"/>
      <c r="X32" s="403">
        <f t="shared" si="0"/>
        <v>2517546</v>
      </c>
      <c r="Y32" s="403"/>
      <c r="Z32" s="403"/>
      <c r="AA32" s="403">
        <v>0</v>
      </c>
      <c r="AB32" s="403"/>
      <c r="AC32" s="403"/>
      <c r="AD32" s="403">
        <f t="shared" si="1"/>
        <v>2517546</v>
      </c>
      <c r="AE32" s="403"/>
      <c r="AF32" s="403"/>
    </row>
    <row r="33" spans="1:32" s="199" customFormat="1" ht="18.75" customHeight="1">
      <c r="A33" s="378" t="s">
        <v>546</v>
      </c>
      <c r="B33" s="404"/>
      <c r="C33" s="404"/>
      <c r="D33" s="404"/>
      <c r="E33" s="404"/>
      <c r="F33" s="404"/>
      <c r="G33" s="404"/>
      <c r="H33" s="378"/>
      <c r="I33" s="198">
        <v>920</v>
      </c>
      <c r="J33" s="405">
        <v>0</v>
      </c>
      <c r="K33" s="406"/>
      <c r="L33" s="405">
        <v>0</v>
      </c>
      <c r="M33" s="407"/>
      <c r="N33" s="406"/>
      <c r="O33" s="403">
        <v>0</v>
      </c>
      <c r="P33" s="403"/>
      <c r="Q33" s="403"/>
      <c r="R33" s="403">
        <v>0</v>
      </c>
      <c r="S33" s="403"/>
      <c r="T33" s="403"/>
      <c r="U33" s="403">
        <v>-23081</v>
      </c>
      <c r="V33" s="403"/>
      <c r="W33" s="403"/>
      <c r="X33" s="403">
        <f t="shared" si="0"/>
        <v>-23081</v>
      </c>
      <c r="Y33" s="403"/>
      <c r="Z33" s="403"/>
      <c r="AA33" s="403">
        <v>0</v>
      </c>
      <c r="AB33" s="403"/>
      <c r="AC33" s="403"/>
      <c r="AD33" s="403">
        <f t="shared" si="1"/>
        <v>-23081</v>
      </c>
      <c r="AE33" s="403"/>
      <c r="AF33" s="403"/>
    </row>
    <row r="34" spans="1:32" s="199" customFormat="1" ht="18.75" customHeight="1">
      <c r="A34" s="378" t="s">
        <v>547</v>
      </c>
      <c r="B34" s="404"/>
      <c r="C34" s="404"/>
      <c r="D34" s="404"/>
      <c r="E34" s="404"/>
      <c r="F34" s="404"/>
      <c r="G34" s="404"/>
      <c r="H34" s="378"/>
      <c r="I34" s="198">
        <v>921</v>
      </c>
      <c r="J34" s="405">
        <v>0</v>
      </c>
      <c r="K34" s="406"/>
      <c r="L34" s="405">
        <v>0</v>
      </c>
      <c r="M34" s="407"/>
      <c r="N34" s="406"/>
      <c r="O34" s="403">
        <v>0</v>
      </c>
      <c r="P34" s="403"/>
      <c r="Q34" s="403"/>
      <c r="R34" s="403">
        <v>0</v>
      </c>
      <c r="S34" s="403"/>
      <c r="T34" s="403"/>
      <c r="U34" s="403">
        <v>-788957</v>
      </c>
      <c r="V34" s="403"/>
      <c r="W34" s="403"/>
      <c r="X34" s="403">
        <f t="shared" si="0"/>
        <v>-788957</v>
      </c>
      <c r="Y34" s="403"/>
      <c r="Z34" s="403"/>
      <c r="AA34" s="403">
        <v>0</v>
      </c>
      <c r="AB34" s="403"/>
      <c r="AC34" s="403"/>
      <c r="AD34" s="403">
        <f t="shared" si="1"/>
        <v>-788957</v>
      </c>
      <c r="AE34" s="403"/>
      <c r="AF34" s="403"/>
    </row>
    <row r="35" spans="1:32" s="199" customFormat="1" ht="18.75" customHeight="1">
      <c r="A35" s="378" t="s">
        <v>548</v>
      </c>
      <c r="B35" s="378"/>
      <c r="C35" s="378"/>
      <c r="D35" s="378"/>
      <c r="E35" s="378"/>
      <c r="F35" s="378"/>
      <c r="G35" s="378"/>
      <c r="H35" s="378"/>
      <c r="I35" s="198">
        <v>922</v>
      </c>
      <c r="J35" s="405">
        <v>0</v>
      </c>
      <c r="K35" s="406"/>
      <c r="L35" s="405">
        <v>0</v>
      </c>
      <c r="M35" s="407"/>
      <c r="N35" s="406"/>
      <c r="O35" s="403">
        <v>0</v>
      </c>
      <c r="P35" s="403"/>
      <c r="Q35" s="403"/>
      <c r="R35" s="403">
        <v>5000</v>
      </c>
      <c r="S35" s="403"/>
      <c r="T35" s="403"/>
      <c r="U35" s="403">
        <v>0</v>
      </c>
      <c r="V35" s="403"/>
      <c r="W35" s="403"/>
      <c r="X35" s="403">
        <f t="shared" si="0"/>
        <v>5000</v>
      </c>
      <c r="Y35" s="403"/>
      <c r="Z35" s="403"/>
      <c r="AA35" s="403">
        <v>0</v>
      </c>
      <c r="AB35" s="403"/>
      <c r="AC35" s="403"/>
      <c r="AD35" s="403">
        <f t="shared" si="1"/>
        <v>5000</v>
      </c>
      <c r="AE35" s="403"/>
      <c r="AF35" s="403"/>
    </row>
    <row r="36" spans="1:32" s="197" customFormat="1" ht="18.75" customHeight="1">
      <c r="A36" s="404" t="s">
        <v>689</v>
      </c>
      <c r="B36" s="404"/>
      <c r="C36" s="404"/>
      <c r="D36" s="404"/>
      <c r="E36" s="404"/>
      <c r="F36" s="404"/>
      <c r="G36" s="404"/>
      <c r="H36" s="378"/>
      <c r="I36" s="196">
        <v>923</v>
      </c>
      <c r="J36" s="405">
        <v>8020000</v>
      </c>
      <c r="K36" s="406"/>
      <c r="L36" s="403">
        <f>L35+L34+L33+L32+L31+L30+L29+L28</f>
        <v>0</v>
      </c>
      <c r="M36" s="403"/>
      <c r="N36" s="403"/>
      <c r="O36" s="403">
        <f>O35+O34+O33+O32+O31+O30+O29+O28</f>
        <v>6399643</v>
      </c>
      <c r="P36" s="403"/>
      <c r="Q36" s="403"/>
      <c r="R36" s="403">
        <f>R35+R34+R33+R32+R31+R30+R29+R28</f>
        <v>3679024</v>
      </c>
      <c r="S36" s="403"/>
      <c r="T36" s="403"/>
      <c r="U36" s="403">
        <f>U35+U34+U33+U32+U31+U30+U29+U28</f>
        <v>12833050</v>
      </c>
      <c r="V36" s="403"/>
      <c r="W36" s="403"/>
      <c r="X36" s="403">
        <f t="shared" si="0"/>
        <v>30931717</v>
      </c>
      <c r="Y36" s="403"/>
      <c r="Z36" s="403"/>
      <c r="AA36" s="403">
        <v>0</v>
      </c>
      <c r="AB36" s="403"/>
      <c r="AC36" s="403"/>
      <c r="AD36" s="403">
        <f t="shared" si="1"/>
        <v>30931717</v>
      </c>
      <c r="AE36" s="403"/>
      <c r="AF36" s="403"/>
    </row>
    <row r="38" spans="1:31" ht="12.75">
      <c r="A38" s="11" t="s">
        <v>690</v>
      </c>
      <c r="M38" s="11" t="s">
        <v>549</v>
      </c>
      <c r="AE38" s="11" t="s">
        <v>550</v>
      </c>
    </row>
    <row r="39" spans="1:3" ht="12.75">
      <c r="A39" s="402" t="s">
        <v>692</v>
      </c>
      <c r="B39" s="402"/>
      <c r="C39" s="402"/>
    </row>
    <row r="59" spans="13:14" ht="12.75">
      <c r="M59" s="182"/>
      <c r="N59" s="182"/>
    </row>
  </sheetData>
  <sheetProtection/>
  <mergeCells count="232">
    <mergeCell ref="K5:N5"/>
    <mergeCell ref="K9:N9"/>
    <mergeCell ref="A11:H12"/>
    <mergeCell ref="I11:I12"/>
    <mergeCell ref="J11:Z11"/>
    <mergeCell ref="A7:R7"/>
    <mergeCell ref="A8:R8"/>
    <mergeCell ref="AA11:AC12"/>
    <mergeCell ref="AD11:AF12"/>
    <mergeCell ref="J12:K12"/>
    <mergeCell ref="L12:N12"/>
    <mergeCell ref="O12:Q12"/>
    <mergeCell ref="R12:T12"/>
    <mergeCell ref="U12:W12"/>
    <mergeCell ref="X12:Z12"/>
    <mergeCell ref="R13:T13"/>
    <mergeCell ref="U13:W13"/>
    <mergeCell ref="X13:Z13"/>
    <mergeCell ref="AA13:AC13"/>
    <mergeCell ref="A13:H13"/>
    <mergeCell ref="J13:K13"/>
    <mergeCell ref="L13:N13"/>
    <mergeCell ref="O13:Q13"/>
    <mergeCell ref="AD13:AF13"/>
    <mergeCell ref="A14:H14"/>
    <mergeCell ref="J14:K14"/>
    <mergeCell ref="L14:N14"/>
    <mergeCell ref="O14:Q14"/>
    <mergeCell ref="R14:T14"/>
    <mergeCell ref="U14:W14"/>
    <mergeCell ref="X14:Z14"/>
    <mergeCell ref="AA14:AC14"/>
    <mergeCell ref="AD14:AF14"/>
    <mergeCell ref="R15:T15"/>
    <mergeCell ref="U15:W15"/>
    <mergeCell ref="X15:Z15"/>
    <mergeCell ref="AA15:AC15"/>
    <mergeCell ref="A15:H15"/>
    <mergeCell ref="J15:K15"/>
    <mergeCell ref="L15:N15"/>
    <mergeCell ref="O15:Q15"/>
    <mergeCell ref="AD15:AF15"/>
    <mergeCell ref="A16:H16"/>
    <mergeCell ref="J16:K16"/>
    <mergeCell ref="L16:N16"/>
    <mergeCell ref="O16:Q16"/>
    <mergeCell ref="R16:T16"/>
    <mergeCell ref="U16:W16"/>
    <mergeCell ref="X16:Z16"/>
    <mergeCell ref="AA16:AC16"/>
    <mergeCell ref="AD16:AF16"/>
    <mergeCell ref="R17:T17"/>
    <mergeCell ref="U17:W17"/>
    <mergeCell ref="X17:Z17"/>
    <mergeCell ref="AA17:AC17"/>
    <mergeCell ref="A17:H17"/>
    <mergeCell ref="J17:K17"/>
    <mergeCell ref="L17:N17"/>
    <mergeCell ref="O17:Q17"/>
    <mergeCell ref="AD17:AF17"/>
    <mergeCell ref="A18:H18"/>
    <mergeCell ref="J18:K18"/>
    <mergeCell ref="L18:N18"/>
    <mergeCell ref="O18:Q18"/>
    <mergeCell ref="R18:T18"/>
    <mergeCell ref="U18:W18"/>
    <mergeCell ref="X18:Z18"/>
    <mergeCell ref="AA18:AC18"/>
    <mergeCell ref="AD18:AF18"/>
    <mergeCell ref="R19:T19"/>
    <mergeCell ref="U19:W19"/>
    <mergeCell ref="X19:Z19"/>
    <mergeCell ref="AA19:AC19"/>
    <mergeCell ref="A19:H19"/>
    <mergeCell ref="J19:K19"/>
    <mergeCell ref="L19:N19"/>
    <mergeCell ref="O19:Q19"/>
    <mergeCell ref="AD19:AF19"/>
    <mergeCell ref="A20:H20"/>
    <mergeCell ref="J20:K20"/>
    <mergeCell ref="L20:N20"/>
    <mergeCell ref="O20:Q20"/>
    <mergeCell ref="R20:T20"/>
    <mergeCell ref="U20:W20"/>
    <mergeCell ref="X20:Z20"/>
    <mergeCell ref="AA20:AC20"/>
    <mergeCell ref="AD20:AF20"/>
    <mergeCell ref="R21:T21"/>
    <mergeCell ref="U21:W21"/>
    <mergeCell ref="X21:Z21"/>
    <mergeCell ref="AA21:AC21"/>
    <mergeCell ref="A21:H21"/>
    <mergeCell ref="J21:K21"/>
    <mergeCell ref="L21:N21"/>
    <mergeCell ref="O21:Q21"/>
    <mergeCell ref="AD21:AF21"/>
    <mergeCell ref="A22:H22"/>
    <mergeCell ref="J22:K22"/>
    <mergeCell ref="L22:N22"/>
    <mergeCell ref="O22:Q22"/>
    <mergeCell ref="R22:T22"/>
    <mergeCell ref="U22:W22"/>
    <mergeCell ref="X22:Z22"/>
    <mergeCell ref="AA22:AC22"/>
    <mergeCell ref="AD22:AF22"/>
    <mergeCell ref="R23:T23"/>
    <mergeCell ref="U23:W23"/>
    <mergeCell ref="X23:Z23"/>
    <mergeCell ref="AA23:AC23"/>
    <mergeCell ref="A23:H23"/>
    <mergeCell ref="J23:K23"/>
    <mergeCell ref="L23:N23"/>
    <mergeCell ref="O23:Q23"/>
    <mergeCell ref="AD23:AF23"/>
    <mergeCell ref="A24:H24"/>
    <mergeCell ref="J24:K24"/>
    <mergeCell ref="L24:N24"/>
    <mergeCell ref="O24:Q24"/>
    <mergeCell ref="R24:T24"/>
    <mergeCell ref="U24:W24"/>
    <mergeCell ref="X24:Z24"/>
    <mergeCell ref="AA24:AC24"/>
    <mergeCell ref="AD24:AF24"/>
    <mergeCell ref="R25:T25"/>
    <mergeCell ref="U25:W25"/>
    <mergeCell ref="X25:Z25"/>
    <mergeCell ref="AA25:AC25"/>
    <mergeCell ref="A25:H25"/>
    <mergeCell ref="J25:K25"/>
    <mergeCell ref="L25:N25"/>
    <mergeCell ref="O25:Q25"/>
    <mergeCell ref="AD25:AF25"/>
    <mergeCell ref="A26:H26"/>
    <mergeCell ref="J26:K26"/>
    <mergeCell ref="L26:N26"/>
    <mergeCell ref="O26:Q26"/>
    <mergeCell ref="R26:T26"/>
    <mergeCell ref="U26:W26"/>
    <mergeCell ref="X26:Z26"/>
    <mergeCell ref="AA26:AC26"/>
    <mergeCell ref="AD26:AF26"/>
    <mergeCell ref="R27:T27"/>
    <mergeCell ref="U27:W27"/>
    <mergeCell ref="X27:Z27"/>
    <mergeCell ref="AA27:AC27"/>
    <mergeCell ref="A27:H27"/>
    <mergeCell ref="J27:K27"/>
    <mergeCell ref="L27:N27"/>
    <mergeCell ref="O27:Q27"/>
    <mergeCell ref="AD27:AF27"/>
    <mergeCell ref="A28:H28"/>
    <mergeCell ref="J28:K28"/>
    <mergeCell ref="L28:N28"/>
    <mergeCell ref="O28:Q28"/>
    <mergeCell ref="R28:T28"/>
    <mergeCell ref="U28:W28"/>
    <mergeCell ref="X28:Z28"/>
    <mergeCell ref="AA28:AC28"/>
    <mergeCell ref="AD28:AF28"/>
    <mergeCell ref="R29:T29"/>
    <mergeCell ref="U29:W29"/>
    <mergeCell ref="X29:Z29"/>
    <mergeCell ref="AA29:AC29"/>
    <mergeCell ref="A29:H29"/>
    <mergeCell ref="J29:K29"/>
    <mergeCell ref="L29:N29"/>
    <mergeCell ref="O29:Q29"/>
    <mergeCell ref="AD29:AF29"/>
    <mergeCell ref="A30:H30"/>
    <mergeCell ref="J30:K30"/>
    <mergeCell ref="L30:N30"/>
    <mergeCell ref="O30:Q30"/>
    <mergeCell ref="R30:T30"/>
    <mergeCell ref="U30:W30"/>
    <mergeCell ref="X30:Z30"/>
    <mergeCell ref="AA30:AC30"/>
    <mergeCell ref="AD30:AF30"/>
    <mergeCell ref="R31:T31"/>
    <mergeCell ref="U31:W31"/>
    <mergeCell ref="X31:Z31"/>
    <mergeCell ref="AA31:AC31"/>
    <mergeCell ref="A31:H31"/>
    <mergeCell ref="J31:K31"/>
    <mergeCell ref="L31:N31"/>
    <mergeCell ref="O31:Q31"/>
    <mergeCell ref="AD31:AF31"/>
    <mergeCell ref="A32:H32"/>
    <mergeCell ref="J32:K32"/>
    <mergeCell ref="L32:N32"/>
    <mergeCell ref="O32:Q32"/>
    <mergeCell ref="R32:T32"/>
    <mergeCell ref="U32:W32"/>
    <mergeCell ref="X32:Z32"/>
    <mergeCell ref="AA32:AC32"/>
    <mergeCell ref="AD32:AF32"/>
    <mergeCell ref="R33:T33"/>
    <mergeCell ref="U33:W33"/>
    <mergeCell ref="X33:Z33"/>
    <mergeCell ref="AA33:AC33"/>
    <mergeCell ref="A33:H33"/>
    <mergeCell ref="J33:K33"/>
    <mergeCell ref="L33:N33"/>
    <mergeCell ref="O33:Q33"/>
    <mergeCell ref="AD33:AF33"/>
    <mergeCell ref="A34:H34"/>
    <mergeCell ref="J34:K34"/>
    <mergeCell ref="L34:N34"/>
    <mergeCell ref="O34:Q34"/>
    <mergeCell ref="R34:T34"/>
    <mergeCell ref="U34:W34"/>
    <mergeCell ref="X34:Z34"/>
    <mergeCell ref="AA34:AC34"/>
    <mergeCell ref="AD34:AF34"/>
    <mergeCell ref="AD36:AF36"/>
    <mergeCell ref="R35:T35"/>
    <mergeCell ref="U35:W35"/>
    <mergeCell ref="X35:Z35"/>
    <mergeCell ref="AA35:AC35"/>
    <mergeCell ref="A35:H35"/>
    <mergeCell ref="J35:K35"/>
    <mergeCell ref="L35:N35"/>
    <mergeCell ref="O35:Q35"/>
    <mergeCell ref="A39:C39"/>
    <mergeCell ref="AD35:AF35"/>
    <mergeCell ref="A36:H36"/>
    <mergeCell ref="J36:K36"/>
    <mergeCell ref="L36:N36"/>
    <mergeCell ref="O36:Q36"/>
    <mergeCell ref="R36:T36"/>
    <mergeCell ref="U36:W36"/>
    <mergeCell ref="X36:Z36"/>
    <mergeCell ref="AA36:AC36"/>
  </mergeCells>
  <printOptions/>
  <pageMargins left="0.787401575" right="0.787401575" top="0.984251969" bottom="0.984251969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67.140625" style="323" customWidth="1"/>
    <col min="2" max="2" width="45.57421875" style="307" customWidth="1"/>
    <col min="3" max="16384" width="9.140625" style="307" customWidth="1"/>
  </cols>
  <sheetData>
    <row r="1" spans="1:11" ht="12.75">
      <c r="A1" s="325" t="s">
        <v>592</v>
      </c>
      <c r="B1" s="305" t="s">
        <v>591</v>
      </c>
      <c r="C1" s="306"/>
      <c r="E1" s="306"/>
      <c r="F1" s="306"/>
      <c r="G1" s="308"/>
      <c r="I1" s="309"/>
      <c r="J1" s="309"/>
      <c r="K1" s="309"/>
    </row>
    <row r="2" spans="1:11" ht="12.75">
      <c r="A2" s="432" t="s">
        <v>600</v>
      </c>
      <c r="B2" s="305" t="s">
        <v>599</v>
      </c>
      <c r="C2" s="306"/>
      <c r="E2" s="306"/>
      <c r="F2" s="306"/>
      <c r="G2" s="308"/>
      <c r="I2" s="309"/>
      <c r="J2" s="309"/>
      <c r="K2" s="309"/>
    </row>
    <row r="3" spans="1:11" ht="34.5" customHeight="1">
      <c r="A3" s="433"/>
      <c r="B3" s="305"/>
      <c r="C3" s="310"/>
      <c r="D3" s="310"/>
      <c r="E3" s="310"/>
      <c r="F3" s="310"/>
      <c r="G3" s="310"/>
      <c r="H3" s="310"/>
      <c r="I3" s="310"/>
      <c r="J3" s="310"/>
      <c r="K3" s="310"/>
    </row>
    <row r="4" spans="1:11" ht="48.75" customHeight="1">
      <c r="A4" s="327" t="s">
        <v>593</v>
      </c>
      <c r="B4" s="327" t="s">
        <v>594</v>
      </c>
      <c r="C4" s="310"/>
      <c r="D4" s="310"/>
      <c r="E4" s="310"/>
      <c r="F4" s="310"/>
      <c r="G4" s="310"/>
      <c r="H4" s="310"/>
      <c r="I4" s="310"/>
      <c r="J4" s="310"/>
      <c r="K4" s="310"/>
    </row>
    <row r="5" spans="1:2" ht="12.75">
      <c r="A5" s="328"/>
      <c r="B5" s="329"/>
    </row>
    <row r="6" spans="1:2" ht="12.75">
      <c r="A6" s="330"/>
      <c r="B6" s="329"/>
    </row>
    <row r="7" spans="1:2" ht="12.75">
      <c r="A7" s="331"/>
      <c r="B7" s="329"/>
    </row>
    <row r="8" spans="1:2" ht="12.75">
      <c r="A8" s="329"/>
      <c r="B8" s="332"/>
    </row>
    <row r="9" spans="1:2" ht="12.75">
      <c r="A9" s="333"/>
      <c r="B9" s="329"/>
    </row>
    <row r="10" spans="1:2" ht="12.75">
      <c r="A10" s="329"/>
      <c r="B10" s="329"/>
    </row>
    <row r="11" spans="1:2" ht="12.75">
      <c r="A11" s="329"/>
      <c r="B11" s="329"/>
    </row>
    <row r="12" spans="1:2" ht="12.75">
      <c r="A12" s="334"/>
      <c r="B12" s="329"/>
    </row>
    <row r="13" spans="1:2" ht="15" customHeight="1">
      <c r="A13" s="334"/>
      <c r="B13" s="329"/>
    </row>
    <row r="14" spans="1:2" ht="17.25" customHeight="1">
      <c r="A14" s="334"/>
      <c r="B14" s="329"/>
    </row>
    <row r="15" spans="1:2" ht="12.75">
      <c r="A15" s="334"/>
      <c r="B15" s="329"/>
    </row>
    <row r="16" spans="1:2" ht="12.75">
      <c r="A16" s="334"/>
      <c r="B16" s="329"/>
    </row>
    <row r="17" spans="1:2" ht="12.75">
      <c r="A17" s="334"/>
      <c r="B17" s="329"/>
    </row>
    <row r="18" spans="1:2" ht="12.75">
      <c r="A18" s="335"/>
      <c r="B18" s="329"/>
    </row>
    <row r="19" spans="1:2" ht="12.75">
      <c r="A19" s="334"/>
      <c r="B19" s="329"/>
    </row>
    <row r="20" spans="1:2" ht="12.75">
      <c r="A20" s="334"/>
      <c r="B20" s="329"/>
    </row>
    <row r="21" spans="1:2" ht="12.75">
      <c r="A21" s="334"/>
      <c r="B21" s="329"/>
    </row>
    <row r="22" spans="1:2" ht="17.25" customHeight="1">
      <c r="A22" s="328"/>
      <c r="B22" s="329"/>
    </row>
    <row r="23" spans="1:2" ht="12.75">
      <c r="A23" s="334"/>
      <c r="B23" s="329"/>
    </row>
    <row r="24" spans="1:2" ht="12.75">
      <c r="A24" s="334"/>
      <c r="B24" s="329"/>
    </row>
    <row r="25" spans="1:2" ht="12.75">
      <c r="A25" s="334"/>
      <c r="B25" s="329"/>
    </row>
    <row r="26" spans="1:2" ht="12.75">
      <c r="A26" s="334"/>
      <c r="B26" s="329"/>
    </row>
    <row r="27" spans="1:2" ht="12.75">
      <c r="A27" s="334"/>
      <c r="B27" s="329"/>
    </row>
    <row r="28" spans="1:2" ht="12.75">
      <c r="A28" s="334"/>
      <c r="B28" s="329"/>
    </row>
    <row r="30" spans="1:2" ht="12.75">
      <c r="A30" s="324" t="s">
        <v>588</v>
      </c>
      <c r="B30" s="308"/>
    </row>
    <row r="31" spans="1:2" ht="12.75">
      <c r="A31" s="325"/>
      <c r="B31" s="326"/>
    </row>
    <row r="32" ht="12.75">
      <c r="B32" s="308" t="s">
        <v>590</v>
      </c>
    </row>
    <row r="33" ht="12.75">
      <c r="B33" s="326"/>
    </row>
  </sheetData>
  <sheetProtection/>
  <mergeCells count="1">
    <mergeCell ref="A2:A3"/>
  </mergeCells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KEnis</dc:creator>
  <cp:keywords/>
  <dc:description/>
  <cp:lastModifiedBy>Hubanić Ružica</cp:lastModifiedBy>
  <cp:lastPrinted>2013-02-27T09:51:37Z</cp:lastPrinted>
  <dcterms:created xsi:type="dcterms:W3CDTF">2010-09-03T11:16:46Z</dcterms:created>
  <dcterms:modified xsi:type="dcterms:W3CDTF">2020-02-28T07:51:57Z</dcterms:modified>
  <cp:category/>
  <cp:version/>
  <cp:contentType/>
  <cp:contentStatus/>
</cp:coreProperties>
</file>