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4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<sst xmlns="http://schemas.openxmlformats.org/spreadsheetml/2006/main" count="901" uniqueCount="693">
  <si>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</si>
  <si>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</si>
  <si>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</si>
  <si>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</si>
  <si>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</si>
  <si>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</si>
  <si>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</si>
  <si>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</si>
  <si>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</si>
  <si>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</si>
  <si>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</si>
  <si>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</si>
  <si>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</si>
  <si>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</si>
  <si>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</si>
  <si>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</si>
  <si>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</si>
  <si>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</si>
  <si>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</si>
  <si>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</si>
  <si>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</si>
  <si>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</si>
  <si>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</si>
  <si>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</si>
  <si>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</si>
  <si>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</si>
  <si>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</si>
  <si>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</si>
  <si>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</si>
  <si>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</si>
  <si>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</si>
  <si>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</si>
  <si>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</si>
  <si>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</si>
  <si>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</si>
  <si>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</si>
  <si>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</si>
  <si>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</si>
  <si>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</si>
  <si>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</si>
  <si>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</si>
  <si>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</si>
  <si>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</si>
  <si>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</si>
  <si>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</si>
  <si>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</si>
  <si>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</si>
  <si>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</si>
  <si>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</si>
  <si>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</si>
  <si>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</si>
  <si>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</si>
  <si>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</si>
  <si>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</si>
  <si>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</si>
  <si>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</si>
  <si>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</si>
  <si>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</si>
  <si>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</si>
  <si>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</si>
  <si>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</si>
  <si>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</si>
  <si>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</si>
  <si>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</si>
  <si>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</si>
  <si>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</si>
  <si>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</si>
  <si>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</si>
  <si>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</si>
  <si>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</si>
  <si>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</si>
  <si>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</si>
  <si>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</si>
  <si>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</si>
  <si>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</si>
  <si>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</si>
  <si>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</si>
  <si>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</si>
  <si>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</si>
  <si>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</si>
  <si>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</si>
  <si>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</si>
  <si>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</si>
  <si>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</si>
  <si>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</si>
  <si>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</si>
  <si>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</si>
  <si>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</si>
  <si>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</si>
  <si>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</si>
  <si>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</si>
  <si>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</si>
  <si>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</si>
  <si>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</si>
  <si>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</si>
  <si>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</si>
  <si>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</si>
  <si>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</si>
  <si>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</si>
  <si>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</si>
  <si>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</si>
  <si>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</si>
  <si>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</si>
  <si>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</si>
  <si>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</si>
  <si>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</si>
  <si>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</si>
  <si>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</si>
  <si>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</si>
  <si>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</si>
  <si>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</si>
  <si>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</si>
  <si>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</si>
  <si>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</si>
  <si>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</si>
  <si>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</si>
  <si>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</si>
  <si>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</si>
  <si>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</si>
  <si>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</si>
  <si>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</si>
  <si>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</si>
  <si>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</si>
  <si>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</si>
  <si>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</si>
  <si>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</si>
  <si>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</si>
  <si>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</si>
  <si>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</si>
  <si>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</si>
  <si>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</si>
  <si>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</si>
  <si>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</si>
  <si>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</si>
  <si>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</si>
  <si>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</si>
  <si>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</si>
  <si>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</si>
  <si>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</si>
  <si>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</si>
  <si>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</si>
  <si>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</si>
  <si>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</si>
  <si>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</si>
  <si>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</si>
  <si>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</si>
  <si>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</si>
  <si>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</si>
  <si>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</si>
  <si>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</si>
  <si>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</si>
  <si>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</si>
  <si>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</si>
  <si>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</si>
  <si>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</si>
  <si>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</si>
  <si>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</si>
  <si>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</si>
  <si>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</si>
  <si>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</si>
  <si>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</si>
  <si>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</si>
  <si>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</si>
  <si>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</si>
  <si>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</si>
  <si>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</si>
  <si>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</si>
  <si>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</si>
  <si>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</si>
  <si>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</si>
  <si>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</si>
  <si>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</si>
  <si>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</si>
  <si>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</si>
  <si>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</si>
  <si>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</si>
  <si>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</si>
  <si>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</si>
  <si>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</si>
  <si>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</si>
  <si>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</si>
  <si>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</si>
  <si>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</si>
  <si>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</si>
  <si>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</si>
  <si>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</si>
  <si>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</si>
  <si>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</si>
  <si>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</si>
  <si>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</si>
  <si>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</si>
  <si>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</si>
  <si>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</si>
  <si>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</si>
  <si>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</si>
  <si>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</si>
  <si>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</si>
  <si>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</si>
  <si>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</si>
  <si>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</si>
  <si>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</si>
  <si>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</si>
  <si>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</si>
  <si>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</si>
  <si>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</si>
  <si>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</si>
  <si>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</si>
  <si>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</si>
  <si>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</si>
  <si>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</si>
  <si>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</si>
  <si>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</si>
  <si>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</si>
  <si>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</si>
  <si>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</si>
  <si>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>01.01. do 31.12. prethodne godine</t>
  </si>
  <si>
    <t>01.01. do 31.12. tekuće godine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</si>
  <si>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</si>
  <si>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</si>
  <si>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</si>
  <si>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</si>
  <si>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</si>
  <si>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</si>
  <si>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</si>
  <si>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</si>
  <si>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</si>
  <si>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</si>
  <si>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</si>
  <si>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</si>
  <si>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</si>
  <si>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</si>
  <si>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</si>
  <si>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</si>
  <si>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</si>
  <si>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</si>
  <si>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</si>
  <si>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</si>
  <si>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</si>
  <si>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</si>
  <si>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</si>
  <si>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</si>
  <si>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</si>
  <si>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</si>
  <si>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</si>
  <si>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</si>
  <si>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</si>
  <si>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</si>
  <si>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</si>
  <si>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</si>
  <si>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</si>
  <si>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</si>
  <si>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</si>
  <si>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</si>
  <si>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</si>
  <si>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</si>
  <si>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</si>
  <si>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</si>
  <si>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</si>
  <si>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</si>
  <si>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</si>
  <si>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</si>
  <si>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</si>
  <si>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</si>
  <si>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</si>
  <si>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</si>
  <si>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</si>
  <si>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</si>
  <si>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</si>
  <si>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</si>
  <si>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</si>
  <si>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</si>
  <si>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</si>
  <si>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</si>
  <si>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</si>
  <si>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</si>
  <si>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</si>
  <si>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</si>
  <si>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</si>
  <si>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</si>
  <si>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</si>
  <si>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</si>
  <si>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</si>
  <si>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</si>
  <si>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</si>
  <si>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</si>
  <si>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</si>
  <si>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</si>
  <si>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</si>
  <si>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</si>
  <si>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</si>
  <si>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</si>
  <si>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</si>
  <si>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</si>
  <si>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</si>
  <si>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</si>
  <si>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</si>
  <si>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</si>
  <si>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</si>
  <si>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</si>
  <si>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</si>
  <si>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</si>
  <si>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</si>
  <si>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</si>
  <si>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</si>
  <si>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</si>
  <si>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</si>
  <si>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</si>
  <si>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</si>
  <si>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</si>
  <si>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</si>
  <si>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</si>
  <si>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</si>
  <si>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</si>
  <si>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</si>
  <si>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</si>
  <si>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</si>
  <si>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</si>
  <si>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</si>
  <si>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</si>
  <si>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</si>
  <si>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</si>
  <si>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</si>
  <si>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</si>
  <si>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</si>
  <si>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</si>
  <si>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</si>
  <si>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</si>
  <si>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</si>
  <si>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</si>
  <si>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</si>
  <si>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</si>
  <si>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</si>
  <si>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</si>
  <si>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</si>
  <si>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</si>
  <si>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</si>
  <si>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</si>
  <si>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</si>
  <si>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</si>
  <si>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</si>
  <si>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</si>
  <si>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</si>
  <si>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</si>
  <si>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</si>
  <si>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</si>
  <si>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</si>
  <si>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</si>
  <si>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</si>
  <si>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</si>
  <si>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</si>
  <si>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</si>
  <si>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</si>
  <si>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</si>
  <si>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</si>
  <si>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</si>
  <si>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</si>
  <si>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</si>
  <si>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</si>
  <si>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</si>
  <si>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</si>
  <si>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</si>
  <si>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</si>
  <si>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</si>
  <si>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</si>
  <si>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</si>
  <si>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</si>
  <si>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</si>
  <si>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</si>
  <si>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</si>
  <si>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</si>
  <si>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</si>
  <si>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</si>
  <si>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</si>
  <si>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</si>
  <si>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</si>
  <si>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</si>
  <si>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</si>
  <si>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</si>
  <si>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</si>
  <si>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</si>
  <si>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</si>
  <si>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</si>
  <si>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</si>
  <si>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</si>
  <si>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</si>
  <si>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</si>
  <si>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</si>
  <si>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</si>
  <si>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</si>
  <si>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</si>
  <si>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</si>
  <si>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</si>
  <si>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</si>
  <si>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</si>
  <si>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</si>
  <si>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</si>
  <si>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</si>
  <si>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</si>
  <si>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</si>
  <si>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</si>
  <si>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</si>
  <si>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</si>
  <si>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</si>
  <si>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</si>
  <si>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</si>
  <si>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</si>
  <si>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</si>
  <si>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</si>
  <si>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</si>
  <si>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</si>
  <si>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</si>
  <si>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</si>
  <si>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</si>
  <si>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</si>
  <si>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</si>
  <si>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</si>
  <si>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</si>
  <si>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</si>
  <si>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</si>
  <si>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</si>
  <si>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</si>
  <si>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</si>
  <si>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</si>
  <si>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</si>
  <si>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</si>
  <si>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</si>
  <si>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</si>
  <si>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</si>
  <si>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</si>
  <si>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</si>
  <si>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</si>
  <si>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</si>
  <si>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</si>
  <si>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</si>
  <si>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</si>
  <si>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</si>
  <si>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</si>
  <si>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</si>
  <si>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</si>
  <si>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</si>
  <si>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</si>
  <si>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</si>
  <si>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</si>
  <si>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</si>
  <si>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</si>
  <si>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</si>
  <si>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</si>
  <si>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</si>
  <si>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</si>
  <si>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</si>
  <si>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</si>
  <si>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</si>
  <si>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</si>
  <si>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</si>
  <si>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</si>
  <si>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</si>
  <si>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</si>
  <si>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</si>
  <si>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</si>
  <si>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</si>
  <si>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</si>
  <si>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</si>
  <si>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</si>
  <si>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</si>
  <si>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</si>
  <si>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</si>
  <si>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</si>
  <si>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</si>
  <si>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</si>
  <si>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</si>
  <si>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</si>
  <si>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</si>
  <si>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</si>
  <si>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</si>
  <si>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</si>
  <si>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</si>
  <si>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</si>
  <si>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</si>
  <si>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</si>
  <si>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</si>
  <si>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</si>
  <si>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</si>
  <si>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</si>
  <si>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</si>
  <si>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</si>
  <si>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</si>
  <si>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</si>
  <si>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</si>
  <si>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</si>
  <si>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</si>
  <si>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</si>
  <si>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</si>
  <si>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</si>
  <si>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</si>
  <si>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</si>
  <si>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</si>
  <si>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</si>
  <si>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</si>
  <si>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</si>
  <si>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</si>
  <si>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</si>
  <si>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</si>
  <si>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</si>
  <si>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</si>
  <si>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</si>
  <si>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</si>
  <si>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</si>
  <si>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</si>
  <si>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</si>
  <si>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</si>
  <si>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</si>
  <si>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</si>
  <si>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</si>
  <si>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</si>
  <si>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</si>
  <si>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</si>
  <si>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</si>
  <si>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</si>
  <si>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</si>
  <si>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</si>
  <si>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</si>
  <si>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</si>
  <si>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</si>
  <si>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</si>
  <si>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</si>
  <si>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</si>
  <si>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</si>
  <si>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</si>
  <si>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</si>
  <si>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</si>
  <si>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</si>
  <si>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</si>
  <si>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</si>
  <si>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</si>
  <si>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</si>
  <si>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</si>
  <si>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</si>
  <si>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</si>
  <si>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</si>
  <si>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</si>
  <si>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</si>
  <si>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</si>
  <si>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</si>
  <si>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</si>
  <si>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</si>
  <si>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</si>
  <si>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</si>
  <si>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</si>
  <si>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</si>
  <si>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</si>
  <si>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</si>
  <si>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</si>
  <si>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</si>
  <si>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</si>
  <si>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</si>
  <si>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</si>
  <si>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</si>
  <si>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</si>
  <si>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</si>
  <si>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</si>
  <si>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</si>
  <si>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</si>
  <si>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</si>
  <si>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</si>
  <si>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</si>
  <si>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</si>
  <si>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</si>
  <si>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</si>
  <si>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</si>
  <si>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</si>
  <si>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</si>
  <si>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</si>
  <si>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</si>
  <si>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</si>
  <si>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</si>
  <si>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</si>
  <si>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</si>
  <si>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</si>
  <si>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</si>
  <si>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</si>
  <si>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</si>
  <si>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</si>
  <si>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</si>
  <si>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</si>
  <si>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</si>
  <si>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</si>
  <si>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</si>
  <si>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</si>
  <si>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</si>
  <si>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Izvještaj sastavio/la:</t>
  </si>
  <si>
    <t>Direktor emitenta:</t>
  </si>
  <si>
    <t>Obrazac OEI-OS</t>
  </si>
  <si>
    <t xml:space="preserve"> Naziv emitenta: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</si>
  <si>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</si>
  <si>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</si>
  <si>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</si>
  <si>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</si>
  <si>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</si>
  <si>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</si>
  <si>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</si>
  <si>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</si>
  <si>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r>
      <t xml:space="preserve">Matični broj 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</si>
  <si>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</si>
  <si>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</si>
  <si>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</si>
  <si>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</si>
  <si>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</si>
  <si>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</si>
  <si>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</si>
  <si>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</si>
  <si>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</si>
  <si>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</si>
  <si>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</si>
  <si>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</si>
  <si>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</si>
  <si>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</si>
  <si>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</si>
  <si>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</si>
  <si>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</si>
  <si>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</si>
  <si>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</si>
  <si>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</si>
  <si>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</si>
  <si>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</si>
  <si>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</si>
  <si>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</si>
  <si>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</si>
  <si>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</si>
  <si>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</si>
  <si>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</si>
  <si>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</si>
  <si>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</si>
  <si>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</si>
  <si>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</si>
  <si>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</si>
  <si>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</si>
  <si>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</si>
  <si>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</si>
  <si>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</si>
  <si>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</si>
  <si>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</si>
  <si>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</si>
  <si>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</si>
  <si>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</si>
  <si>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</si>
  <si>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</si>
  <si>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</si>
  <si>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</si>
  <si>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</si>
  <si>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</si>
  <si>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03-19-215/00 od 28.02.2001. godine</t>
  </si>
  <si>
    <t>Grawe osiguranje d.d. Sarajevo</t>
  </si>
  <si>
    <t>Trg solidarnosti 2,Sarajevo</t>
  </si>
  <si>
    <t>033/772-530; 033/772-501</t>
  </si>
  <si>
    <t>office.sarajevo@grawe.ba</t>
  </si>
  <si>
    <t>www.grawe.ba</t>
  </si>
  <si>
    <t>osiguranje</t>
  </si>
  <si>
    <t>Revik d.o.o. Sarajevo</t>
  </si>
  <si>
    <t xml:space="preserve">Mr.iur., mr.oec. Georg Schneider - predsjednik, Mag. Klaus Michael Scheitegel, Di Dr. Gernot Reiter; 
</t>
  </si>
  <si>
    <t>Grazer Wechselseitige Versicherung  AG,  Graz Austria</t>
  </si>
  <si>
    <t>dipl.ing. maš Fikret Hodžić</t>
  </si>
  <si>
    <t>finansijski izvještaji su revidirani</t>
  </si>
  <si>
    <t xml:space="preserve">U  Sarajevu                 </t>
  </si>
  <si>
    <t>Naziv društva za osiguranje :  Grawe osiguranje d.d. Sarajevo</t>
  </si>
  <si>
    <t xml:space="preserve">Sjedište :  Trg solidarnosti 2, Sarajevo                                                            </t>
  </si>
  <si>
    <t xml:space="preserve">Šifra djelatnosti :    65 11                                                                           </t>
  </si>
  <si>
    <r>
      <t>JIB :  4200486200000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</si>
  <si>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t>Fikret Hodžić, dipl. Ing. mašinstva</t>
  </si>
  <si>
    <r>
      <t>U Sarajevu,</t>
    </r>
    <r>
      <rPr>
        <u val="single"/>
        <sz val="10"/>
        <rFont val="Arial"/>
        <family val="2"/>
      </rPr>
      <t xml:space="preserve">                  </t>
    </r>
  </si>
  <si>
    <r>
      <t xml:space="preserve">U Sarajevu,  </t>
    </r>
    <r>
      <rPr>
        <u val="single"/>
        <sz val="10"/>
        <rFont val="Arial"/>
        <family val="2"/>
      </rPr>
      <t xml:space="preserve">                  </t>
    </r>
  </si>
  <si>
    <t xml:space="preserve">U    Sarajevu,               </t>
  </si>
  <si>
    <t xml:space="preserve">Dipl.ing. maš Fikret Hodžić; Mr. Jasminka Turbo, dipl. oec.
</t>
  </si>
  <si>
    <t>mr.sci. Ružica Hubanić</t>
  </si>
  <si>
    <t>16.000*1.000,00 KM</t>
  </si>
  <si>
    <t xml:space="preserve">Mr. Christoph Czettl, dipl.oec. Dijana Vulić,  Mag. Christoph Titz; </t>
  </si>
  <si>
    <t>na dan   31.12. 2021.   godine</t>
  </si>
  <si>
    <r>
      <t xml:space="preserve">za razdoblje od </t>
    </r>
    <r>
      <rPr>
        <u val="single"/>
        <sz val="10"/>
        <rFont val="Arial"/>
        <family val="2"/>
      </rPr>
      <t xml:space="preserve">   01.01.2021.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31.12.2021.    </t>
    </r>
    <r>
      <rPr>
        <sz val="10"/>
        <rFont val="Arial"/>
        <family val="2"/>
      </rPr>
      <t xml:space="preserve"> godine</t>
    </r>
  </si>
  <si>
    <t xml:space="preserve">za     2021.   godinu, zaključno sa      31.12 .    </t>
  </si>
  <si>
    <t>Za period koji završava na dan 31.12.2021. godine</t>
  </si>
  <si>
    <t>1. Stanje na dan 31.12.2019.godine</t>
  </si>
  <si>
    <r>
      <t>4. Ponovno iskazano stanje na dan 31.12.2019,odnosno 01.01.20</t>
    </r>
    <r>
      <rPr>
        <b/>
        <u val="single"/>
        <sz val="10"/>
        <rFont val="Arial"/>
        <family val="2"/>
      </rPr>
      <t>20.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</si>
  <si>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20.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21.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</si>
  <si>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20.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>21.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</si>
  <si>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31.12.20</t>
    </r>
    <r>
      <rPr>
        <b/>
        <u val="single"/>
        <sz val="10"/>
        <rFont val="Arial"/>
        <family val="2"/>
      </rPr>
      <t>21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</si>
  <si>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t>dana 24.02.2022. godine</t>
  </si>
  <si>
    <t xml:space="preserve">dana 24.02.2022.godine     </t>
  </si>
  <si>
    <t>dana 24.02.2022.godine</t>
  </si>
  <si>
    <t>dana  24.02.2022.godine</t>
  </si>
  <si>
    <t>U  Sarajevu, 24.02.2022.godine</t>
  </si>
  <si>
    <t>od 01.01. do 31.12. 2021. godine</t>
  </si>
  <si>
    <t xml:space="preserve">16.03.2021. - 23. Redovna skupština, Sarajevo i 9 vanredna sjednica skupštine 
</t>
  </si>
  <si>
    <r>
      <rPr>
        <b/>
        <sz val="10"/>
        <rFont val="Arial"/>
        <family val="2"/>
      </rPr>
      <t>Dnevni red 23. redovne skupštine dioničara od 16.03.2021. godine</t>
    </r>
    <r>
      <rPr>
        <sz val="10"/>
        <rFont val="Arial"/>
        <family val="2"/>
      </rPr>
      <t xml:space="preserve">
1.   Usvajanje protokola sa 22. redovne Skupštine od 19.03.2020. godine;
2.   Odluke o usvajanju godišnjeg izvještaja za 2020. godinu;
3.   Odluka o usvajanju izvještaja vanjskog revizora za poslovnu 2020. godinu;
4.   Odluke o rasporedu dobiti;
5.   Odobravanje poslovanja Uprave i Nadzornog odbora za poslovnu 2020. godinu;
6.   Odluka o izboru vanjskog revizora za 2021. godinu;
7.   Godišnji izvještaj interne revizije za 2020. godinu;
8.   Usvajanje izvještaja za 2020. godinu i plan rada za 2021. godinu Odbora za reviziju;
9.   Glasanje o povjerenju članovima Nadzornog odbora.
</t>
    </r>
    <r>
      <rPr>
        <b/>
        <sz val="10"/>
        <rFont val="Arial"/>
        <family val="2"/>
      </rPr>
      <t>Dnevni red 9. vanredne skupštine dioničara od 11.10.2021. godine</t>
    </r>
    <r>
      <rPr>
        <sz val="10"/>
        <rFont val="Arial"/>
        <family val="2"/>
      </rPr>
      <t xml:space="preserve">
1. Usvajanje zapisnika sa 23. redovne Skupštine dioničara od 16.03.2021. godine;
2. Odluke o povećanju fonda rezervi;
3. Odluke o povećanju osnovnog kapitala Društva;
4. Odluka o izmjeni i dopuni Statuta Društva;
5. Odluka o razrješenju člana Odbora za reviziju;
6. Odluka o imenovanju člana Odbora za reviziju.
</t>
    </r>
  </si>
  <si>
    <r>
      <rPr>
        <b/>
        <sz val="10"/>
        <rFont val="Arial"/>
        <family val="2"/>
      </rPr>
      <t>23. redovna skupština od 16.03.2021. godine</t>
    </r>
    <r>
      <rPr>
        <sz val="10"/>
        <rFont val="Arial"/>
        <family val="2"/>
      </rPr>
      <t xml:space="preserve">
1.   Odluka o usvajanju godišnjeg izvještaja za 2020. godinu;
2.   Odluka o usvajanju izvještaja vanjskog revizora za poslovnu 2020. godinu;
3.   Odluke o rasporedu dobiti;
4.   Odobravanje poslovanja Uprave i Nadzornog odbora za poslovnu 2020. godinu;
5.   Odluka o izboru vanjskog revizora za 2021. godinu;
6.   Godišnji izvještaj interne revizije za 2020. godinu;
7.   Usvajanje izvještaja za 2020. godinu i plan rada za 2021. godinu Odbora za reviziju;
8.   Odluka o povjerenju članovima Nadzornog odbora. 
</t>
    </r>
    <r>
      <rPr>
        <b/>
        <sz val="10"/>
        <rFont val="Arial"/>
        <family val="2"/>
      </rPr>
      <t>9. vanredna skupština dioničara od 11.10.2021. godine</t>
    </r>
    <r>
      <rPr>
        <sz val="10"/>
        <rFont val="Arial"/>
        <family val="2"/>
      </rPr>
      <t xml:space="preserve">
1. Odluke o povećanju fonda rezervi;
2. Odluke o povećanju osnovnog kapitala Društva;
3. Odluka o izmjeni i dopuni Statuta Društva;
4. Odluka o razrješenju člana Odbora za reviziju;
5. Odluka o imenovanju člana Odbora za reviziju.
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</si>
</sst>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1" applyNumberFormat="0" applyAlignment="0" applyProtection="0"/>
    <xf numFmtId="0" fontId="9" fillId="20" borderId="2" applyNumberFormat="0" applyAlignment="0" applyProtection="0"/>
    <xf numFmtId="0" fontId="25" fillId="0" borderId="0" applyNumberFormat="0" applyFill="0" applyBorder="0" applyAlignment="0" applyProtection="0"/>
    <xf numFmtId="174" fontId="11" fillId="0" borderId="0">
      <alignment/>
      <protection locked="0"/>
    </xf>
    <xf numFmtId="164" fontId="0" fillId="0" borderId="0" applyFont="0" applyFill="0" applyBorder="0" applyAlignment="0" applyProtection="0"/>
    <xf numFmtId="0" fontId="19" fillId="7" borderId="2" applyNumberFormat="0" applyAlignment="0" applyProtection="0"/>
    <xf numFmtId="176" fontId="11" fillId="0" borderId="3">
      <alignment/>
      <protection locked="0"/>
    </xf>
    <xf numFmtId="0" fontId="12" fillId="0" borderId="0" applyNumberFormat="0" applyFill="0" applyBorder="0" applyAlignment="0" applyProtection="0"/>
    <xf numFmtId="175" fontId="11" fillId="0" borderId="0">
      <alignment/>
      <protection locked="0"/>
    </xf>
    <xf numFmtId="0" fontId="13" fillId="4" borderId="0" applyNumberFormat="0" applyBorder="0" applyAlignment="0" applyProtection="0"/>
    <xf numFmtId="176" fontId="17" fillId="0" borderId="0">
      <alignment/>
      <protection locked="0"/>
    </xf>
    <xf numFmtId="176" fontId="17" fillId="0" borderId="0">
      <alignment/>
      <protection locked="0"/>
    </xf>
    <xf numFmtId="16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23" borderId="9" applyNumberFormat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1" applyFont="1" applyBorder="1" applyAlignment="1">
      <alignment wrapText="1" shrinkToFi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56" applyNumberFormat="1" applyFont="1" applyFill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31" fillId="0" borderId="10" xfId="61" applyFont="1" applyBorder="1" applyAlignment="1">
      <alignment wrapText="1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0" fillId="0" borderId="10" xfId="61" applyFont="1" applyBorder="1" applyAlignment="1">
      <alignment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1" fillId="0" borderId="10" xfId="61" applyFont="1" applyBorder="1" applyAlignment="1">
      <alignment horizontal="left" wrapText="1"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56" applyNumberFormat="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vertical="center" wrapText="1"/>
      <protection/>
    </xf>
    <xf numFmtId="0" fontId="31" fillId="0" borderId="10" xfId="61" applyFont="1" applyBorder="1" applyAlignment="1">
      <alignment vertical="center" wrapText="1"/>
      <protection/>
    </xf>
    <xf numFmtId="49" fontId="28" fillId="24" borderId="18" xfId="56" applyNumberFormat="1" applyFont="1" applyFill="1" applyBorder="1" applyAlignment="1">
      <alignment horizontal="center" vertical="center" wrapText="1"/>
      <protection/>
    </xf>
    <xf numFmtId="0" fontId="1" fillId="0" borderId="30" xfId="0" applyFont="1" applyFill="1" applyBorder="1" applyAlignment="1">
      <alignment horizontal="center" vertical="center" wrapText="1"/>
    </xf>
    <xf numFmtId="0" fontId="31" fillId="0" borderId="31" xfId="61" applyFont="1" applyBorder="1" applyAlignment="1">
      <alignment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5" xfId="56" applyNumberFormat="1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 wrapText="1"/>
    </xf>
    <xf numFmtId="0" fontId="31" fillId="0" borderId="35" xfId="61" applyFont="1" applyBorder="1" applyAlignment="1">
      <alignment wrapText="1"/>
      <protection/>
    </xf>
    <xf numFmtId="0" fontId="1" fillId="0" borderId="35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1" applyFont="1" applyBorder="1" applyAlignment="1">
      <alignment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1" applyFont="1" applyBorder="1" applyAlignment="1">
      <alignment horizontal="left" wrapText="1"/>
      <protection/>
    </xf>
    <xf numFmtId="0" fontId="31" fillId="0" borderId="10" xfId="61" applyFont="1" applyBorder="1" applyAlignment="1">
      <alignment horizontal="left" vertical="center" wrapText="1"/>
      <protection/>
    </xf>
    <xf numFmtId="0" fontId="1" fillId="0" borderId="31" xfId="0" applyFont="1" applyFill="1" applyBorder="1" applyAlignment="1">
      <alignment horizontal="left" vertical="center" wrapText="1"/>
    </xf>
    <xf numFmtId="49" fontId="28" fillId="24" borderId="17" xfId="56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1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0" fillId="0" borderId="31" xfId="61" applyFont="1" applyBorder="1" applyAlignment="1">
      <alignment horizontal="left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16" fontId="1" fillId="0" borderId="36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6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8" xfId="0" applyFont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/>
    </xf>
    <xf numFmtId="3" fontId="0" fillId="0" borderId="40" xfId="0" applyNumberFormat="1" applyFont="1" applyBorder="1" applyAlignment="1">
      <alignment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7" xfId="56" applyNumberFormat="1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3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vertical="center"/>
    </xf>
    <xf numFmtId="49" fontId="35" fillId="0" borderId="41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21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0" fillId="0" borderId="12" xfId="54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12" xfId="54" applyNumberFormat="1" applyFont="1" applyBorder="1" applyAlignment="1">
      <alignment horizontal="center" vertical="center" shrinkToFit="1"/>
      <protection/>
    </xf>
    <xf numFmtId="49" fontId="0" fillId="0" borderId="12" xfId="54" applyNumberFormat="1" applyFont="1" applyFill="1" applyBorder="1" applyAlignment="1">
      <alignment horizontal="center" vertical="center"/>
      <protection/>
    </xf>
    <xf numFmtId="49" fontId="2" fillId="0" borderId="12" xfId="54" applyNumberFormat="1" applyFont="1" applyBorder="1" applyAlignment="1">
      <alignment horizontal="center" vertical="center"/>
      <protection/>
    </xf>
    <xf numFmtId="49" fontId="0" fillId="0" borderId="18" xfId="54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0" xfId="54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9" xfId="54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54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55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55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21" borderId="62" xfId="57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2" fillId="0" borderId="64" xfId="57" applyFont="1" applyBorder="1" applyAlignment="1">
      <alignment horizontal="left" vertical="center"/>
      <protection/>
    </xf>
    <xf numFmtId="0" fontId="0" fillId="0" borderId="64" xfId="57" applyFont="1" applyBorder="1">
      <alignment/>
      <protection/>
    </xf>
    <xf numFmtId="0" fontId="0" fillId="0" borderId="64" xfId="57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66" xfId="57" applyFont="1" applyBorder="1">
      <alignment/>
      <protection/>
    </xf>
    <xf numFmtId="0" fontId="0" fillId="0" borderId="0" xfId="57" applyFont="1" applyBorder="1">
      <alignment/>
      <protection/>
    </xf>
    <xf numFmtId="0" fontId="2" fillId="0" borderId="67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67" xfId="57" applyFont="1" applyBorder="1">
      <alignment/>
      <protection/>
    </xf>
    <xf numFmtId="0" fontId="2" fillId="21" borderId="68" xfId="57" applyFont="1" applyFill="1" applyBorder="1" applyAlignment="1">
      <alignment horizontal="center"/>
      <protection/>
    </xf>
    <xf numFmtId="0" fontId="2" fillId="0" borderId="43" xfId="0" applyFont="1" applyBorder="1" applyAlignment="1">
      <alignment horizontal="justify" vertical="top" wrapText="1"/>
    </xf>
    <xf numFmtId="0" fontId="0" fillId="0" borderId="43" xfId="57" applyFont="1" applyBorder="1">
      <alignment/>
      <protection/>
    </xf>
    <xf numFmtId="0" fontId="2" fillId="0" borderId="43" xfId="57" applyFont="1" applyBorder="1" applyAlignment="1">
      <alignment horizontal="left" vertical="center"/>
      <protection/>
    </xf>
    <xf numFmtId="0" fontId="0" fillId="0" borderId="43" xfId="57" applyFont="1" applyBorder="1" applyAlignment="1">
      <alignment horizontal="left" vertical="center"/>
      <protection/>
    </xf>
    <xf numFmtId="0" fontId="0" fillId="0" borderId="43" xfId="57" applyFont="1" applyBorder="1" applyAlignment="1">
      <alignment horizontal="right"/>
      <protection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justify" vertical="top" wrapText="1"/>
    </xf>
    <xf numFmtId="0" fontId="2" fillId="0" borderId="43" xfId="0" applyFont="1" applyBorder="1" applyAlignment="1">
      <alignment vertical="top" wrapText="1"/>
    </xf>
    <xf numFmtId="0" fontId="0" fillId="0" borderId="67" xfId="58" applyFont="1" applyBorder="1">
      <alignment/>
      <protection/>
    </xf>
    <xf numFmtId="0" fontId="0" fillId="0" borderId="64" xfId="59" applyFont="1" applyBorder="1">
      <alignment/>
      <protection/>
    </xf>
    <xf numFmtId="0" fontId="0" fillId="0" borderId="65" xfId="59" applyFont="1" applyBorder="1">
      <alignment/>
      <protection/>
    </xf>
    <xf numFmtId="0" fontId="0" fillId="0" borderId="63" xfId="58" applyFont="1" applyBorder="1">
      <alignment/>
      <protection/>
    </xf>
    <xf numFmtId="0" fontId="0" fillId="0" borderId="64" xfId="58" applyFont="1" applyBorder="1">
      <alignment/>
      <protection/>
    </xf>
    <xf numFmtId="0" fontId="0" fillId="0" borderId="64" xfId="58" applyFont="1" applyBorder="1" applyAlignment="1">
      <alignment horizontal="left"/>
      <protection/>
    </xf>
    <xf numFmtId="0" fontId="0" fillId="0" borderId="65" xfId="58" applyFont="1" applyBorder="1">
      <alignment/>
      <protection/>
    </xf>
    <xf numFmtId="0" fontId="0" fillId="0" borderId="64" xfId="58" applyFont="1" applyBorder="1" applyAlignment="1">
      <alignment wrapText="1"/>
      <protection/>
    </xf>
    <xf numFmtId="0" fontId="0" fillId="0" borderId="64" xfId="59" applyFont="1" applyBorder="1" applyAlignment="1">
      <alignment horizontal="lef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59" applyFont="1">
      <alignment/>
      <protection/>
    </xf>
    <xf numFmtId="0" fontId="0" fillId="0" borderId="67" xfId="59" applyFont="1" applyBorder="1">
      <alignment/>
      <protection/>
    </xf>
    <xf numFmtId="0" fontId="0" fillId="0" borderId="0" xfId="0" applyFont="1" applyFill="1" applyAlignment="1">
      <alignment horizontal="left"/>
    </xf>
    <xf numFmtId="0" fontId="0" fillId="0" borderId="0" xfId="59" applyFont="1" applyFill="1" applyAlignment="1">
      <alignment horizontal="left"/>
      <protection/>
    </xf>
    <xf numFmtId="0" fontId="0" fillId="0" borderId="65" xfId="59" applyFont="1" applyFill="1" applyBorder="1">
      <alignment/>
      <protection/>
    </xf>
    <xf numFmtId="0" fontId="0" fillId="0" borderId="64" xfId="58" applyFont="1" applyFill="1" applyBorder="1">
      <alignment/>
      <protection/>
    </xf>
    <xf numFmtId="0" fontId="0" fillId="0" borderId="64" xfId="58" applyFont="1" applyFill="1" applyBorder="1" applyAlignment="1">
      <alignment horizontal="left" wrapText="1"/>
      <protection/>
    </xf>
    <xf numFmtId="0" fontId="0" fillId="0" borderId="64" xfId="58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37" fillId="21" borderId="0" xfId="0" applyFont="1" applyFill="1" applyAlignment="1">
      <alignment horizontal="center" vertical="center" wrapText="1"/>
    </xf>
    <xf numFmtId="0" fontId="36" fillId="21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35" fillId="0" borderId="69" xfId="0" applyFont="1" applyBorder="1" applyAlignment="1">
      <alignment horizontal="left" vertical="center" wrapText="1"/>
    </xf>
    <xf numFmtId="0" fontId="0" fillId="0" borderId="67" xfId="58" applyFont="1" applyBorder="1" applyAlignment="1">
      <alignment horizontal="center"/>
      <protection/>
    </xf>
    <xf numFmtId="0" fontId="41" fillId="0" borderId="71" xfId="0" applyFont="1" applyBorder="1" applyAlignment="1">
      <alignment vertical="center" wrapText="1"/>
    </xf>
    <xf numFmtId="0" fontId="0" fillId="0" borderId="43" xfId="0" applyFont="1" applyBorder="1" applyAlignment="1">
      <alignment wrapText="1"/>
    </xf>
    <xf numFmtId="0" fontId="41" fillId="0" borderId="72" xfId="0" applyFont="1" applyBorder="1" applyAlignment="1">
      <alignment vertical="center" wrapText="1"/>
    </xf>
    <xf numFmtId="0" fontId="0" fillId="0" borderId="68" xfId="0" applyFont="1" applyBorder="1" applyAlignment="1">
      <alignment wrapText="1"/>
    </xf>
    <xf numFmtId="0" fontId="41" fillId="0" borderId="73" xfId="0" applyFont="1" applyBorder="1" applyAlignment="1">
      <alignment horizontal="left" vertical="center" wrapText="1"/>
    </xf>
    <xf numFmtId="0" fontId="0" fillId="0" borderId="66" xfId="0" applyFont="1" applyBorder="1" applyAlignment="1">
      <alignment wrapText="1"/>
    </xf>
    <xf numFmtId="0" fontId="35" fillId="0" borderId="74" xfId="0" applyFont="1" applyBorder="1" applyAlignment="1">
      <alignment vertical="center" wrapText="1"/>
    </xf>
    <xf numFmtId="0" fontId="0" fillId="0" borderId="75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41" fillId="0" borderId="76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41" fillId="0" borderId="71" xfId="0" applyFont="1" applyBorder="1" applyAlignment="1">
      <alignment horizontal="left" vertical="center" wrapText="1"/>
    </xf>
    <xf numFmtId="0" fontId="41" fillId="0" borderId="72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7" fillId="2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3" fontId="37" fillId="0" borderId="43" xfId="0" applyNumberFormat="1" applyFont="1" applyBorder="1" applyAlignment="1">
      <alignment/>
    </xf>
    <xf numFmtId="0" fontId="2" fillId="0" borderId="43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3" fontId="37" fillId="0" borderId="46" xfId="0" applyNumberFormat="1" applyFont="1" applyBorder="1" applyAlignment="1">
      <alignment wrapText="1"/>
    </xf>
    <xf numFmtId="0" fontId="5" fillId="0" borderId="43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57" applyFont="1" applyBorder="1" applyAlignment="1">
      <alignment horizontal="center" wrapText="1"/>
      <protection/>
    </xf>
    <xf numFmtId="0" fontId="0" fillId="0" borderId="21" xfId="0" applyFont="1" applyBorder="1" applyAlignment="1">
      <alignment wrapText="1"/>
    </xf>
    <xf numFmtId="0" fontId="0" fillId="0" borderId="64" xfId="58" applyFont="1" applyFill="1" applyBorder="1" applyAlignment="1">
      <alignment wrapText="1"/>
      <protection/>
    </xf>
    <xf numFmtId="0" fontId="0" fillId="0" borderId="75" xfId="59" applyFont="1" applyFill="1" applyBorder="1">
      <alignment/>
      <protection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ate" xfId="42"/>
    <cellStyle name="Comma [0]" xfId="43"/>
    <cellStyle name="Eingabe" xfId="44"/>
    <cellStyle name="Ergebnis" xfId="45"/>
    <cellStyle name="Erklärender Text" xfId="46"/>
    <cellStyle name="Fixed" xfId="47"/>
    <cellStyle name="Gut" xfId="48"/>
    <cellStyle name="Heading1" xfId="49"/>
    <cellStyle name="Heading2" xfId="50"/>
    <cellStyle name="Comma" xfId="51"/>
    <cellStyle name="Hyperlink" xfId="52"/>
    <cellStyle name="Neutral" xfId="53"/>
    <cellStyle name="Normal_2005_AKTIVA" xfId="54"/>
    <cellStyle name="Normal_2005_PASIVA" xfId="55"/>
    <cellStyle name="Normal_2005_racun d&amp;g" xfId="56"/>
    <cellStyle name="Normal_TFI-FIN" xfId="57"/>
    <cellStyle name="Normal_TFI-FIN 2" xfId="58"/>
    <cellStyle name="Normal_TFI-FIN 3" xfId="59"/>
    <cellStyle name="Notiz" xfId="60"/>
    <cellStyle name="Obično_Finansijski izvještaji za 2008.g." xfId="61"/>
    <cellStyle name="Percent" xfId="62"/>
    <cellStyle name="Schlecht" xfId="63"/>
    <cellStyle name="Style 1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1">
      <selection activeCell="H21" sqref="H21"/>
    </sheetView>
  </sheetViews>
  <sheetFormatPr defaultColWidth="11.421875" defaultRowHeight="12.75"/>
  <cols>
    <col min="1" max="1" width="60.57421875" style="321" customWidth="1"/>
    <col min="2" max="2" width="66.28125" style="305" customWidth="1"/>
    <col min="3" max="16384" width="9.140625" style="305" customWidth="1"/>
  </cols>
  <sheetData>
    <row r="1" spans="1:11" ht="12.75">
      <c r="A1" s="302" t="s">
        <v>551</v>
      </c>
      <c r="B1" s="303" t="s">
        <v>591</v>
      </c>
      <c r="C1" s="304"/>
      <c r="E1" s="304"/>
      <c r="F1" s="304"/>
      <c r="G1" s="306"/>
      <c r="I1" s="307"/>
      <c r="J1" s="307"/>
      <c r="K1" s="307"/>
    </row>
    <row r="2" spans="1:11" ht="12.75">
      <c r="A2" s="191" t="s">
        <v>689</v>
      </c>
      <c r="B2" s="188" t="s">
        <v>552</v>
      </c>
      <c r="C2" s="191"/>
      <c r="D2" s="191"/>
      <c r="E2" s="191"/>
      <c r="F2" s="308"/>
      <c r="G2" s="308"/>
      <c r="H2" s="308"/>
      <c r="I2" s="308"/>
      <c r="J2" s="308"/>
      <c r="K2" s="308"/>
    </row>
    <row r="3" spans="1:11" ht="13.5" thickBot="1">
      <c r="A3" s="309" t="s">
        <v>553</v>
      </c>
      <c r="B3" s="309" t="s">
        <v>554</v>
      </c>
      <c r="C3" s="308"/>
      <c r="D3" s="308"/>
      <c r="E3" s="308"/>
      <c r="F3" s="308"/>
      <c r="G3" s="308"/>
      <c r="H3" s="308"/>
      <c r="I3" s="308"/>
      <c r="J3" s="308"/>
      <c r="K3" s="308"/>
    </row>
    <row r="4" spans="1:2" ht="13.5" thickTop="1">
      <c r="A4" s="310" t="s">
        <v>555</v>
      </c>
      <c r="B4" s="337" t="s">
        <v>650</v>
      </c>
    </row>
    <row r="5" spans="1:2" ht="12.75">
      <c r="A5" s="311" t="s">
        <v>556</v>
      </c>
      <c r="B5" s="338"/>
    </row>
    <row r="6" spans="1:2" ht="12.75">
      <c r="A6" s="313" t="s">
        <v>557</v>
      </c>
      <c r="B6" s="338" t="s">
        <v>651</v>
      </c>
    </row>
    <row r="7" spans="1:2" ht="12.75">
      <c r="A7" s="312" t="s">
        <v>558</v>
      </c>
      <c r="B7" s="339" t="s">
        <v>652</v>
      </c>
    </row>
    <row r="8" spans="1:2" ht="12.75">
      <c r="A8" s="314" t="s">
        <v>559</v>
      </c>
      <c r="B8" s="338" t="s">
        <v>653</v>
      </c>
    </row>
    <row r="9" spans="1:2" ht="12.75">
      <c r="A9" s="312" t="s">
        <v>560</v>
      </c>
      <c r="B9" s="340" t="s">
        <v>654</v>
      </c>
    </row>
    <row r="10" spans="1:2" ht="12.75">
      <c r="A10" s="312" t="s">
        <v>561</v>
      </c>
      <c r="B10" s="338" t="s">
        <v>655</v>
      </c>
    </row>
    <row r="11" spans="1:2" ht="12.75">
      <c r="A11" s="315" t="s">
        <v>562</v>
      </c>
      <c r="B11" s="338" t="s">
        <v>656</v>
      </c>
    </row>
    <row r="12" spans="1:2" ht="15" customHeight="1">
      <c r="A12" s="315" t="s">
        <v>563</v>
      </c>
      <c r="B12" s="342">
        <v>349</v>
      </c>
    </row>
    <row r="13" spans="1:2" ht="17.25" customHeight="1">
      <c r="A13" s="315" t="s">
        <v>564</v>
      </c>
      <c r="B13" s="433">
        <v>87</v>
      </c>
    </row>
    <row r="14" spans="1:2" ht="12.75">
      <c r="A14" s="315" t="s">
        <v>565</v>
      </c>
      <c r="B14" s="335" t="s">
        <v>657</v>
      </c>
    </row>
    <row r="15" spans="1:2" ht="25.5">
      <c r="A15" s="315" t="s">
        <v>566</v>
      </c>
      <c r="B15" s="338" t="s">
        <v>661</v>
      </c>
    </row>
    <row r="16" spans="1:2" ht="12.75">
      <c r="A16" s="315" t="s">
        <v>567</v>
      </c>
      <c r="B16" s="350" t="s">
        <v>674</v>
      </c>
    </row>
    <row r="17" spans="1:2" ht="25.5">
      <c r="A17" s="316" t="s">
        <v>568</v>
      </c>
      <c r="B17" s="338"/>
    </row>
    <row r="18" spans="1:2" ht="25.5">
      <c r="A18" s="315" t="s">
        <v>569</v>
      </c>
      <c r="B18" s="341" t="s">
        <v>658</v>
      </c>
    </row>
    <row r="19" spans="1:2" ht="12.75">
      <c r="A19" s="315" t="s">
        <v>570</v>
      </c>
      <c r="B19" s="341" t="s">
        <v>671</v>
      </c>
    </row>
    <row r="20" spans="1:2" ht="51">
      <c r="A20" s="315" t="s">
        <v>571</v>
      </c>
      <c r="B20" s="335"/>
    </row>
    <row r="21" spans="1:2" ht="17.25" customHeight="1">
      <c r="A21" s="317" t="s">
        <v>572</v>
      </c>
      <c r="B21" s="335"/>
    </row>
    <row r="22" spans="1:2" ht="12.75">
      <c r="A22" s="318" t="s">
        <v>573</v>
      </c>
      <c r="B22" s="348">
        <v>1</v>
      </c>
    </row>
    <row r="23" spans="1:2" ht="25.5">
      <c r="A23" s="315" t="s">
        <v>574</v>
      </c>
      <c r="B23" s="349" t="s">
        <v>673</v>
      </c>
    </row>
    <row r="24" spans="1:2" ht="27" customHeight="1">
      <c r="A24" s="315" t="s">
        <v>575</v>
      </c>
      <c r="B24" s="350" t="s">
        <v>659</v>
      </c>
    </row>
    <row r="25" spans="1:2" ht="25.5">
      <c r="A25" s="316" t="s">
        <v>576</v>
      </c>
      <c r="B25" s="336"/>
    </row>
    <row r="26" spans="1:2" ht="38.25">
      <c r="A26" s="318" t="s">
        <v>577</v>
      </c>
      <c r="B26" s="336"/>
    </row>
    <row r="27" spans="1:2" ht="25.5">
      <c r="A27" s="316" t="s">
        <v>578</v>
      </c>
      <c r="B27" s="335"/>
    </row>
    <row r="28" spans="1:2" ht="38.25">
      <c r="A28" s="318" t="s">
        <v>579</v>
      </c>
      <c r="B28" s="432" t="s">
        <v>690</v>
      </c>
    </row>
    <row r="29" spans="1:2" ht="293.25">
      <c r="A29" s="315" t="s">
        <v>580</v>
      </c>
      <c r="B29" s="351" t="s">
        <v>691</v>
      </c>
    </row>
    <row r="30" spans="1:2" ht="255">
      <c r="A30" s="315" t="s">
        <v>581</v>
      </c>
      <c r="B30" s="352" t="s">
        <v>692</v>
      </c>
    </row>
    <row r="31" spans="1:2" ht="12.75">
      <c r="A31" s="317" t="s">
        <v>582</v>
      </c>
      <c r="B31" s="312"/>
    </row>
    <row r="32" spans="1:2" ht="12.75">
      <c r="A32" s="315" t="s">
        <v>583</v>
      </c>
      <c r="B32" s="312"/>
    </row>
    <row r="33" spans="1:2" ht="38.25">
      <c r="A33" s="315" t="s">
        <v>584</v>
      </c>
      <c r="B33" s="312"/>
    </row>
    <row r="34" spans="1:2" ht="38.25">
      <c r="A34" s="315" t="s">
        <v>585</v>
      </c>
      <c r="B34" s="312"/>
    </row>
    <row r="35" spans="1:2" ht="26.25" customHeight="1">
      <c r="A35" s="315" t="s">
        <v>586</v>
      </c>
      <c r="B35" s="312"/>
    </row>
    <row r="36" spans="1:2" ht="38.25">
      <c r="A36" s="319" t="s">
        <v>587</v>
      </c>
      <c r="B36" s="320"/>
    </row>
    <row r="38" spans="1:2" ht="12.75">
      <c r="A38" s="322" t="s">
        <v>688</v>
      </c>
      <c r="B38" s="345" t="s">
        <v>589</v>
      </c>
    </row>
    <row r="39" spans="1:2" ht="12.75">
      <c r="A39" s="323"/>
      <c r="B39" s="346" t="s">
        <v>672</v>
      </c>
    </row>
    <row r="40" ht="12.75">
      <c r="B40" s="345" t="s">
        <v>590</v>
      </c>
    </row>
    <row r="41" ht="12.75">
      <c r="B41" s="347" t="s">
        <v>660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9">
      <selection activeCell="A11" sqref="A11"/>
    </sheetView>
  </sheetViews>
  <sheetFormatPr defaultColWidth="11.42187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343" t="s">
        <v>663</v>
      </c>
      <c r="B1" s="183"/>
      <c r="C1" s="183"/>
      <c r="D1" s="183"/>
      <c r="F1" s="183"/>
      <c r="G1" s="183"/>
      <c r="H1" s="184" t="s">
        <v>596</v>
      </c>
      <c r="I1" s="39"/>
    </row>
    <row r="2" spans="1:9" ht="12.75">
      <c r="A2" s="343" t="s">
        <v>664</v>
      </c>
      <c r="B2" s="183"/>
      <c r="C2" s="183"/>
      <c r="D2" s="183"/>
      <c r="F2" s="183"/>
      <c r="G2" s="183"/>
      <c r="H2" s="185"/>
      <c r="I2" s="39"/>
    </row>
    <row r="3" spans="1:9" ht="12.75">
      <c r="A3" s="343" t="s">
        <v>665</v>
      </c>
      <c r="B3" s="183"/>
      <c r="C3" s="183"/>
      <c r="D3" s="183"/>
      <c r="F3" s="183"/>
      <c r="G3" s="183"/>
      <c r="H3" s="186"/>
      <c r="I3" s="39"/>
    </row>
    <row r="4" spans="1:9" ht="12.75">
      <c r="A4" s="344" t="s">
        <v>666</v>
      </c>
      <c r="B4" s="183"/>
      <c r="C4" s="183"/>
      <c r="D4" s="183"/>
      <c r="E4" s="183"/>
      <c r="F4" s="183"/>
      <c r="G4" s="183"/>
      <c r="H4" s="187"/>
      <c r="I4" s="39"/>
    </row>
    <row r="5" spans="1:9" ht="12.75">
      <c r="A5" s="344" t="s">
        <v>601</v>
      </c>
      <c r="B5" s="183"/>
      <c r="C5" s="183"/>
      <c r="D5" s="183"/>
      <c r="E5" s="183"/>
      <c r="F5" s="183"/>
      <c r="G5" s="183"/>
      <c r="H5" s="186"/>
      <c r="I5" s="39"/>
    </row>
    <row r="6" spans="1:9" ht="12.75">
      <c r="A6" s="53"/>
      <c r="B6" s="183"/>
      <c r="C6" s="183"/>
      <c r="D6" s="183"/>
      <c r="E6" s="183"/>
      <c r="F6" s="183"/>
      <c r="G6" s="183"/>
      <c r="H6" s="187"/>
      <c r="I6" s="39"/>
    </row>
    <row r="7" spans="1:9" ht="12.75">
      <c r="A7" s="53"/>
      <c r="B7" s="183"/>
      <c r="C7" s="183"/>
      <c r="D7" s="183"/>
      <c r="E7" s="183"/>
      <c r="F7" s="183"/>
      <c r="G7" s="183"/>
      <c r="H7" s="186"/>
      <c r="I7" s="39"/>
    </row>
    <row r="8" spans="2:8" ht="12" customHeight="1">
      <c r="B8" s="183"/>
      <c r="C8" s="183"/>
      <c r="E8" s="183"/>
      <c r="F8" s="183"/>
      <c r="H8" s="160"/>
    </row>
    <row r="9" spans="1:8" ht="15">
      <c r="A9" s="359" t="s">
        <v>211</v>
      </c>
      <c r="B9" s="360"/>
      <c r="C9" s="360"/>
      <c r="D9" s="360"/>
      <c r="E9" s="360"/>
      <c r="F9" s="360"/>
      <c r="G9" s="360"/>
      <c r="H9" s="360"/>
    </row>
    <row r="10" spans="1:8" ht="12.75">
      <c r="A10" s="361" t="s">
        <v>675</v>
      </c>
      <c r="B10" s="362"/>
      <c r="C10" s="362"/>
      <c r="D10" s="362"/>
      <c r="E10" s="362"/>
      <c r="F10" s="362"/>
      <c r="G10" s="362"/>
      <c r="H10" s="362"/>
    </row>
    <row r="11" ht="9.75" customHeight="1" thickBot="1"/>
    <row r="12" spans="1:8" ht="13.5" thickBot="1">
      <c r="A12" s="219" t="s">
        <v>194</v>
      </c>
      <c r="B12" s="355" t="s">
        <v>1</v>
      </c>
      <c r="C12" s="356"/>
      <c r="D12" s="357" t="s">
        <v>0</v>
      </c>
      <c r="E12" s="358"/>
      <c r="F12" s="356"/>
      <c r="G12" s="219" t="s">
        <v>2</v>
      </c>
      <c r="H12" s="219" t="s">
        <v>620</v>
      </c>
    </row>
    <row r="13" spans="1:8" ht="13.5" thickBot="1">
      <c r="A13" s="219">
        <v>1</v>
      </c>
      <c r="B13" s="357">
        <v>2</v>
      </c>
      <c r="C13" s="356"/>
      <c r="D13" s="181"/>
      <c r="E13" s="220">
        <v>3</v>
      </c>
      <c r="F13" s="221"/>
      <c r="G13" s="219">
        <v>4</v>
      </c>
      <c r="H13" s="219">
        <v>5</v>
      </c>
    </row>
    <row r="14" spans="1:8" ht="12.75">
      <c r="A14" s="12"/>
      <c r="B14" s="13"/>
      <c r="C14" s="222" t="s">
        <v>3</v>
      </c>
      <c r="D14" s="14"/>
      <c r="E14" s="15"/>
      <c r="F14" s="16"/>
      <c r="G14" s="27"/>
      <c r="H14" s="27"/>
    </row>
    <row r="15" spans="1:8" ht="12.75">
      <c r="A15" s="7"/>
      <c r="B15" s="223" t="s">
        <v>186</v>
      </c>
      <c r="C15" s="224" t="s">
        <v>621</v>
      </c>
      <c r="D15" s="225">
        <v>0</v>
      </c>
      <c r="E15" s="226">
        <v>0</v>
      </c>
      <c r="F15" s="227">
        <v>1</v>
      </c>
      <c r="G15" s="28">
        <f>G16+G17</f>
        <v>24429</v>
      </c>
      <c r="H15" s="28">
        <f>H16+H17</f>
        <v>18892</v>
      </c>
    </row>
    <row r="16" spans="1:8" ht="12.75">
      <c r="A16" s="228" t="s">
        <v>115</v>
      </c>
      <c r="B16" s="229" t="s">
        <v>6</v>
      </c>
      <c r="C16" s="230" t="s">
        <v>8</v>
      </c>
      <c r="D16" s="231">
        <v>0</v>
      </c>
      <c r="E16" s="232">
        <v>0</v>
      </c>
      <c r="F16" s="233">
        <v>2</v>
      </c>
      <c r="G16" s="28"/>
      <c r="H16" s="28"/>
    </row>
    <row r="17" spans="1:8" ht="12.75">
      <c r="A17" s="234" t="s">
        <v>141</v>
      </c>
      <c r="B17" s="229" t="s">
        <v>7</v>
      </c>
      <c r="C17" s="230" t="s">
        <v>9</v>
      </c>
      <c r="D17" s="231">
        <v>0</v>
      </c>
      <c r="E17" s="232">
        <v>0</v>
      </c>
      <c r="F17" s="233">
        <v>3</v>
      </c>
      <c r="G17" s="28">
        <v>24429</v>
      </c>
      <c r="H17" s="28">
        <v>18892</v>
      </c>
    </row>
    <row r="18" spans="1:8" ht="12.75">
      <c r="A18" s="10"/>
      <c r="B18" s="223" t="s">
        <v>5</v>
      </c>
      <c r="C18" s="224" t="s">
        <v>622</v>
      </c>
      <c r="D18" s="225">
        <v>0</v>
      </c>
      <c r="E18" s="226">
        <v>0</v>
      </c>
      <c r="F18" s="227">
        <v>4</v>
      </c>
      <c r="G18" s="28">
        <f>G19+G20+G21</f>
        <v>8512290</v>
      </c>
      <c r="H18" s="28">
        <f>H19+H20+H21</f>
        <v>8573190</v>
      </c>
    </row>
    <row r="19" spans="1:8" ht="25.5">
      <c r="A19" s="235" t="s">
        <v>142</v>
      </c>
      <c r="B19" s="229" t="s">
        <v>6</v>
      </c>
      <c r="C19" s="230" t="s">
        <v>13</v>
      </c>
      <c r="D19" s="231">
        <v>0</v>
      </c>
      <c r="E19" s="232">
        <v>0</v>
      </c>
      <c r="F19" s="233">
        <v>5</v>
      </c>
      <c r="G19" s="28">
        <v>7240638</v>
      </c>
      <c r="H19" s="28">
        <v>7252263</v>
      </c>
    </row>
    <row r="20" spans="1:8" ht="12.75">
      <c r="A20" s="235" t="s">
        <v>116</v>
      </c>
      <c r="B20" s="229" t="s">
        <v>7</v>
      </c>
      <c r="C20" s="230" t="s">
        <v>12</v>
      </c>
      <c r="D20" s="231">
        <v>0</v>
      </c>
      <c r="E20" s="232">
        <v>0</v>
      </c>
      <c r="F20" s="233">
        <v>6</v>
      </c>
      <c r="G20" s="28">
        <v>1271652</v>
      </c>
      <c r="H20" s="28">
        <v>1320927</v>
      </c>
    </row>
    <row r="21" spans="1:8" ht="12.75">
      <c r="A21" s="234" t="s">
        <v>195</v>
      </c>
      <c r="B21" s="229" t="s">
        <v>11</v>
      </c>
      <c r="C21" s="230" t="s">
        <v>198</v>
      </c>
      <c r="D21" s="231">
        <v>0</v>
      </c>
      <c r="E21" s="232">
        <v>0</v>
      </c>
      <c r="F21" s="233">
        <v>7</v>
      </c>
      <c r="G21" s="28">
        <v>0</v>
      </c>
      <c r="H21" s="28">
        <v>0</v>
      </c>
    </row>
    <row r="22" spans="1:8" ht="12.75">
      <c r="A22" s="10"/>
      <c r="B22" s="223" t="s">
        <v>10</v>
      </c>
      <c r="C22" s="224" t="s">
        <v>623</v>
      </c>
      <c r="D22" s="225">
        <v>0</v>
      </c>
      <c r="E22" s="226">
        <v>0</v>
      </c>
      <c r="F22" s="227">
        <v>8</v>
      </c>
      <c r="G22" s="28">
        <f>G23+G24+G25+G28+G47</f>
        <v>205790915</v>
      </c>
      <c r="H22" s="28">
        <f>H23+H24+H25+H28+H47</f>
        <v>225501937</v>
      </c>
    </row>
    <row r="23" spans="1:8" ht="26.25" customHeight="1">
      <c r="A23" s="236" t="s">
        <v>143</v>
      </c>
      <c r="B23" s="223" t="s">
        <v>15</v>
      </c>
      <c r="C23" s="224" t="s">
        <v>14</v>
      </c>
      <c r="D23" s="231">
        <v>0</v>
      </c>
      <c r="E23" s="232">
        <v>0</v>
      </c>
      <c r="F23" s="233">
        <v>9</v>
      </c>
      <c r="G23" s="28">
        <v>19601414</v>
      </c>
      <c r="H23" s="28">
        <v>19204082</v>
      </c>
    </row>
    <row r="24" spans="1:8" ht="24" customHeight="1">
      <c r="A24" s="236" t="s">
        <v>190</v>
      </c>
      <c r="B24" s="223"/>
      <c r="C24" s="224" t="s">
        <v>189</v>
      </c>
      <c r="D24" s="231">
        <v>0</v>
      </c>
      <c r="E24" s="232">
        <v>1</v>
      </c>
      <c r="F24" s="233">
        <v>0</v>
      </c>
      <c r="G24" s="28">
        <v>0</v>
      </c>
      <c r="H24" s="28">
        <v>0</v>
      </c>
    </row>
    <row r="25" spans="1:8" ht="26.25" customHeight="1">
      <c r="A25" s="7"/>
      <c r="B25" s="223" t="s">
        <v>16</v>
      </c>
      <c r="C25" s="224" t="s">
        <v>624</v>
      </c>
      <c r="D25" s="231">
        <v>0</v>
      </c>
      <c r="E25" s="232">
        <v>1</v>
      </c>
      <c r="F25" s="233">
        <v>1</v>
      </c>
      <c r="G25" s="28">
        <f>G26+G27</f>
        <v>70000</v>
      </c>
      <c r="H25" s="28">
        <f>H26+H27</f>
        <v>70000</v>
      </c>
    </row>
    <row r="26" spans="1:8" ht="14.25" customHeight="1">
      <c r="A26" s="228" t="s">
        <v>117</v>
      </c>
      <c r="B26" s="229" t="s">
        <v>6</v>
      </c>
      <c r="C26" s="230" t="s">
        <v>34</v>
      </c>
      <c r="D26" s="231">
        <v>0</v>
      </c>
      <c r="E26" s="232">
        <v>1</v>
      </c>
      <c r="F26" s="233">
        <v>2</v>
      </c>
      <c r="G26" s="28">
        <v>0</v>
      </c>
      <c r="H26" s="28">
        <v>0</v>
      </c>
    </row>
    <row r="27" spans="1:8" ht="12.75">
      <c r="A27" s="228" t="s">
        <v>144</v>
      </c>
      <c r="B27" s="229" t="s">
        <v>7</v>
      </c>
      <c r="C27" s="230" t="s">
        <v>35</v>
      </c>
      <c r="D27" s="231">
        <v>0</v>
      </c>
      <c r="E27" s="232">
        <v>1</v>
      </c>
      <c r="F27" s="233">
        <v>3</v>
      </c>
      <c r="G27" s="28">
        <v>70000</v>
      </c>
      <c r="H27" s="28">
        <v>70000</v>
      </c>
    </row>
    <row r="28" spans="1:8" ht="12" customHeight="1">
      <c r="A28" s="10"/>
      <c r="B28" s="223" t="s">
        <v>17</v>
      </c>
      <c r="C28" s="224" t="s">
        <v>625</v>
      </c>
      <c r="D28" s="225">
        <v>0</v>
      </c>
      <c r="E28" s="226">
        <v>1</v>
      </c>
      <c r="F28" s="227">
        <v>4</v>
      </c>
      <c r="G28" s="28">
        <f>G29+G32+G37+G43</f>
        <v>186119501</v>
      </c>
      <c r="H28" s="28">
        <f>H29+H32+H37+H43</f>
        <v>206227855</v>
      </c>
    </row>
    <row r="29" spans="1:8" ht="25.5">
      <c r="A29" s="10"/>
      <c r="B29" s="223" t="s">
        <v>6</v>
      </c>
      <c r="C29" s="224" t="s">
        <v>626</v>
      </c>
      <c r="D29" s="225">
        <v>0</v>
      </c>
      <c r="E29" s="226">
        <v>1</v>
      </c>
      <c r="F29" s="227">
        <v>5</v>
      </c>
      <c r="G29" s="28">
        <f>G30+G31</f>
        <v>0</v>
      </c>
      <c r="H29" s="28">
        <f>H30+H31</f>
        <v>0</v>
      </c>
    </row>
    <row r="30" spans="1:8" ht="26.25" customHeight="1">
      <c r="A30" s="228" t="s">
        <v>159</v>
      </c>
      <c r="B30" s="229" t="s">
        <v>18</v>
      </c>
      <c r="C30" s="230" t="s">
        <v>36</v>
      </c>
      <c r="D30" s="231">
        <v>0</v>
      </c>
      <c r="E30" s="232">
        <v>1</v>
      </c>
      <c r="F30" s="233">
        <v>6</v>
      </c>
      <c r="G30" s="28"/>
      <c r="H30" s="28"/>
    </row>
    <row r="31" spans="1:8" ht="12.75">
      <c r="A31" s="228" t="s">
        <v>160</v>
      </c>
      <c r="B31" s="229" t="s">
        <v>19</v>
      </c>
      <c r="C31" s="230" t="s">
        <v>37</v>
      </c>
      <c r="D31" s="231">
        <v>0</v>
      </c>
      <c r="E31" s="232">
        <v>1</v>
      </c>
      <c r="F31" s="233">
        <v>7</v>
      </c>
      <c r="G31" s="28"/>
      <c r="H31" s="28"/>
    </row>
    <row r="32" spans="1:8" ht="12.75">
      <c r="A32" s="10"/>
      <c r="B32" s="229" t="s">
        <v>7</v>
      </c>
      <c r="C32" s="224" t="s">
        <v>627</v>
      </c>
      <c r="D32" s="231">
        <v>0</v>
      </c>
      <c r="E32" s="232">
        <v>1</v>
      </c>
      <c r="F32" s="233">
        <v>8</v>
      </c>
      <c r="G32" s="28">
        <f>G33+G34+G35+G36</f>
        <v>139146532</v>
      </c>
      <c r="H32" s="28">
        <f>H33+H34+H35+H36</f>
        <v>170170973</v>
      </c>
    </row>
    <row r="33" spans="1:8" ht="25.5">
      <c r="A33" s="228" t="s">
        <v>161</v>
      </c>
      <c r="B33" s="229" t="s">
        <v>20</v>
      </c>
      <c r="C33" s="230" t="s">
        <v>38</v>
      </c>
      <c r="D33" s="231">
        <v>0</v>
      </c>
      <c r="E33" s="232">
        <v>1</v>
      </c>
      <c r="F33" s="233">
        <v>9</v>
      </c>
      <c r="G33" s="28">
        <v>0</v>
      </c>
      <c r="H33" s="28">
        <v>0</v>
      </c>
    </row>
    <row r="34" spans="1:8" ht="25.5">
      <c r="A34" s="228" t="s">
        <v>162</v>
      </c>
      <c r="B34" s="229" t="s">
        <v>21</v>
      </c>
      <c r="C34" s="230" t="s">
        <v>36</v>
      </c>
      <c r="D34" s="231">
        <v>0</v>
      </c>
      <c r="E34" s="232">
        <v>2</v>
      </c>
      <c r="F34" s="233">
        <v>0</v>
      </c>
      <c r="G34" s="28">
        <v>139146532</v>
      </c>
      <c r="H34" s="28">
        <v>170170973</v>
      </c>
    </row>
    <row r="35" spans="1:8" ht="12.75">
      <c r="A35" s="228" t="s">
        <v>163</v>
      </c>
      <c r="B35" s="229" t="s">
        <v>22</v>
      </c>
      <c r="C35" s="230" t="s">
        <v>39</v>
      </c>
      <c r="D35" s="231">
        <v>0</v>
      </c>
      <c r="E35" s="232">
        <v>2</v>
      </c>
      <c r="F35" s="233">
        <v>1</v>
      </c>
      <c r="G35" s="28">
        <v>0</v>
      </c>
      <c r="H35" s="28">
        <v>0</v>
      </c>
    </row>
    <row r="36" spans="1:8" ht="12.75">
      <c r="A36" s="228" t="s">
        <v>164</v>
      </c>
      <c r="B36" s="229" t="s">
        <v>23</v>
      </c>
      <c r="C36" s="230" t="s">
        <v>40</v>
      </c>
      <c r="D36" s="231">
        <v>0</v>
      </c>
      <c r="E36" s="232">
        <v>2</v>
      </c>
      <c r="F36" s="233">
        <v>2</v>
      </c>
      <c r="G36" s="28">
        <v>0</v>
      </c>
      <c r="H36" s="28">
        <v>0</v>
      </c>
    </row>
    <row r="37" spans="1:8" ht="25.5">
      <c r="A37" s="10"/>
      <c r="B37" s="229" t="s">
        <v>11</v>
      </c>
      <c r="C37" s="224" t="s">
        <v>628</v>
      </c>
      <c r="D37" s="231">
        <v>0</v>
      </c>
      <c r="E37" s="232">
        <v>2</v>
      </c>
      <c r="F37" s="233">
        <v>3</v>
      </c>
      <c r="G37" s="28">
        <f>G38+G39+G40+G41</f>
        <v>257598</v>
      </c>
      <c r="H37" s="28">
        <f>H38+H39+H40+H41</f>
        <v>282082</v>
      </c>
    </row>
    <row r="38" spans="1:8" ht="25.5">
      <c r="A38" s="228" t="s">
        <v>165</v>
      </c>
      <c r="B38" s="229" t="s">
        <v>24</v>
      </c>
      <c r="C38" s="230" t="s">
        <v>38</v>
      </c>
      <c r="D38" s="231">
        <v>0</v>
      </c>
      <c r="E38" s="232">
        <v>2</v>
      </c>
      <c r="F38" s="233">
        <v>4</v>
      </c>
      <c r="G38" s="28">
        <v>229805</v>
      </c>
      <c r="H38" s="28">
        <v>249156</v>
      </c>
    </row>
    <row r="39" spans="1:8" ht="25.5">
      <c r="A39" s="228" t="s">
        <v>166</v>
      </c>
      <c r="B39" s="229" t="s">
        <v>25</v>
      </c>
      <c r="C39" s="230" t="s">
        <v>36</v>
      </c>
      <c r="D39" s="231">
        <v>0</v>
      </c>
      <c r="E39" s="232">
        <v>2</v>
      </c>
      <c r="F39" s="233">
        <v>5</v>
      </c>
      <c r="G39" s="28">
        <v>0</v>
      </c>
      <c r="H39" s="28">
        <v>0</v>
      </c>
    </row>
    <row r="40" spans="1:8" ht="12.75">
      <c r="A40" s="228" t="s">
        <v>167</v>
      </c>
      <c r="B40" s="229" t="s">
        <v>26</v>
      </c>
      <c r="C40" s="230" t="s">
        <v>39</v>
      </c>
      <c r="D40" s="231">
        <v>0</v>
      </c>
      <c r="E40" s="232">
        <v>2</v>
      </c>
      <c r="F40" s="233">
        <v>6</v>
      </c>
      <c r="G40" s="28">
        <v>27793</v>
      </c>
      <c r="H40" s="28">
        <v>32926</v>
      </c>
    </row>
    <row r="41" spans="1:8" ht="13.5" thickBot="1">
      <c r="A41" s="237" t="s">
        <v>168</v>
      </c>
      <c r="B41" s="238" t="s">
        <v>27</v>
      </c>
      <c r="C41" s="239" t="s">
        <v>41</v>
      </c>
      <c r="D41" s="240">
        <v>0</v>
      </c>
      <c r="E41" s="241">
        <v>2</v>
      </c>
      <c r="F41" s="242">
        <v>7</v>
      </c>
      <c r="G41" s="29">
        <v>0</v>
      </c>
      <c r="H41" s="29">
        <v>0</v>
      </c>
    </row>
    <row r="42" spans="1:10" ht="13.5" thickBot="1">
      <c r="A42" s="243"/>
      <c r="B42" s="18"/>
      <c r="C42" s="244"/>
      <c r="D42" s="18"/>
      <c r="E42" s="18"/>
      <c r="F42" s="18"/>
      <c r="G42" s="30"/>
      <c r="H42" s="30"/>
      <c r="J42" s="11" t="s">
        <v>6</v>
      </c>
    </row>
    <row r="43" spans="1:8" ht="12.75">
      <c r="A43" s="20"/>
      <c r="B43" s="245" t="s">
        <v>28</v>
      </c>
      <c r="C43" s="246" t="s">
        <v>629</v>
      </c>
      <c r="D43" s="247">
        <v>0</v>
      </c>
      <c r="E43" s="248">
        <v>2</v>
      </c>
      <c r="F43" s="249">
        <v>8</v>
      </c>
      <c r="G43" s="31">
        <f>G44+G45+G46</f>
        <v>46715371</v>
      </c>
      <c r="H43" s="31">
        <f>H44+H45+H46</f>
        <v>35774800</v>
      </c>
    </row>
    <row r="44" spans="1:8" ht="12.75">
      <c r="A44" s="228" t="s">
        <v>154</v>
      </c>
      <c r="B44" s="229" t="s">
        <v>29</v>
      </c>
      <c r="C44" s="230" t="s">
        <v>42</v>
      </c>
      <c r="D44" s="231">
        <v>0</v>
      </c>
      <c r="E44" s="232">
        <v>2</v>
      </c>
      <c r="F44" s="233">
        <v>9</v>
      </c>
      <c r="G44" s="28">
        <v>41793211</v>
      </c>
      <c r="H44" s="28">
        <v>29656521</v>
      </c>
    </row>
    <row r="45" spans="1:8" ht="12.75">
      <c r="A45" s="234" t="s">
        <v>155</v>
      </c>
      <c r="B45" s="229" t="s">
        <v>30</v>
      </c>
      <c r="C45" s="230" t="s">
        <v>43</v>
      </c>
      <c r="D45" s="231">
        <v>0</v>
      </c>
      <c r="E45" s="232">
        <v>3</v>
      </c>
      <c r="F45" s="233">
        <v>0</v>
      </c>
      <c r="G45" s="28">
        <v>3738134</v>
      </c>
      <c r="H45" s="28">
        <v>5242023</v>
      </c>
    </row>
    <row r="46" spans="1:8" ht="12.75">
      <c r="A46" s="234" t="s">
        <v>169</v>
      </c>
      <c r="B46" s="229" t="s">
        <v>31</v>
      </c>
      <c r="C46" s="230" t="s">
        <v>44</v>
      </c>
      <c r="D46" s="231">
        <v>0</v>
      </c>
      <c r="E46" s="232">
        <v>3</v>
      </c>
      <c r="F46" s="233">
        <v>1</v>
      </c>
      <c r="G46" s="28">
        <v>1184026</v>
      </c>
      <c r="H46" s="28">
        <v>876256</v>
      </c>
    </row>
    <row r="47" spans="1:8" ht="24" customHeight="1">
      <c r="A47" s="250" t="s">
        <v>118</v>
      </c>
      <c r="B47" s="251" t="s">
        <v>32</v>
      </c>
      <c r="C47" s="252" t="s">
        <v>33</v>
      </c>
      <c r="D47" s="253">
        <v>0</v>
      </c>
      <c r="E47" s="254">
        <v>3</v>
      </c>
      <c r="F47" s="255">
        <v>2</v>
      </c>
      <c r="G47" s="32">
        <v>0</v>
      </c>
      <c r="H47" s="32">
        <v>0</v>
      </c>
    </row>
    <row r="48" spans="1:8" ht="25.5">
      <c r="A48" s="256" t="s">
        <v>156</v>
      </c>
      <c r="B48" s="257" t="s">
        <v>45</v>
      </c>
      <c r="C48" s="258" t="s">
        <v>46</v>
      </c>
      <c r="D48" s="259">
        <v>0</v>
      </c>
      <c r="E48" s="260">
        <v>3</v>
      </c>
      <c r="F48" s="261">
        <v>3</v>
      </c>
      <c r="G48" s="33">
        <v>0</v>
      </c>
      <c r="H48" s="33">
        <v>0</v>
      </c>
    </row>
    <row r="49" spans="1:8" ht="25.5">
      <c r="A49" s="10"/>
      <c r="B49" s="223" t="s">
        <v>47</v>
      </c>
      <c r="C49" s="224" t="s">
        <v>630</v>
      </c>
      <c r="D49" s="231">
        <v>0</v>
      </c>
      <c r="E49" s="232">
        <v>3</v>
      </c>
      <c r="F49" s="233">
        <v>4</v>
      </c>
      <c r="G49" s="28">
        <f>G50+G51+G52+G53+G54+G55+G56</f>
        <v>9911916</v>
      </c>
      <c r="H49" s="28">
        <f>H50+H51+H52+H53+H54+H55+H56</f>
        <v>10311742</v>
      </c>
    </row>
    <row r="50" spans="1:8" ht="12.75">
      <c r="A50" s="228" t="s">
        <v>145</v>
      </c>
      <c r="B50" s="262" t="s">
        <v>6</v>
      </c>
      <c r="C50" s="263" t="s">
        <v>49</v>
      </c>
      <c r="D50" s="231">
        <v>0</v>
      </c>
      <c r="E50" s="232">
        <v>3</v>
      </c>
      <c r="F50" s="233">
        <v>5</v>
      </c>
      <c r="G50" s="28">
        <v>1798374</v>
      </c>
      <c r="H50" s="28">
        <v>1860627</v>
      </c>
    </row>
    <row r="51" spans="1:8" ht="12.75">
      <c r="A51" s="228" t="s">
        <v>146</v>
      </c>
      <c r="B51" s="262" t="s">
        <v>7</v>
      </c>
      <c r="C51" s="263" t="s">
        <v>50</v>
      </c>
      <c r="D51" s="231">
        <v>0</v>
      </c>
      <c r="E51" s="232">
        <v>3</v>
      </c>
      <c r="F51" s="233">
        <v>6</v>
      </c>
      <c r="G51" s="28">
        <v>260954</v>
      </c>
      <c r="H51" s="28">
        <v>269125</v>
      </c>
    </row>
    <row r="52" spans="1:8" ht="12.75">
      <c r="A52" s="228" t="s">
        <v>147</v>
      </c>
      <c r="B52" s="262" t="s">
        <v>11</v>
      </c>
      <c r="C52" s="263" t="s">
        <v>51</v>
      </c>
      <c r="D52" s="231">
        <v>0</v>
      </c>
      <c r="E52" s="232">
        <v>3</v>
      </c>
      <c r="F52" s="233">
        <v>7</v>
      </c>
      <c r="G52" s="28">
        <v>7852588</v>
      </c>
      <c r="H52" s="28">
        <v>8181990</v>
      </c>
    </row>
    <row r="53" spans="1:8" ht="24.75" customHeight="1">
      <c r="A53" s="228" t="s">
        <v>148</v>
      </c>
      <c r="B53" s="262" t="s">
        <v>28</v>
      </c>
      <c r="C53" s="264" t="s">
        <v>207</v>
      </c>
      <c r="D53" s="231">
        <v>0</v>
      </c>
      <c r="E53" s="232">
        <v>3</v>
      </c>
      <c r="F53" s="233">
        <v>8</v>
      </c>
      <c r="G53" s="28">
        <v>0</v>
      </c>
      <c r="H53" s="28">
        <v>0</v>
      </c>
    </row>
    <row r="54" spans="1:8" ht="12.75">
      <c r="A54" s="228" t="s">
        <v>149</v>
      </c>
      <c r="B54" s="262" t="s">
        <v>52</v>
      </c>
      <c r="C54" s="263" t="s">
        <v>199</v>
      </c>
      <c r="D54" s="231">
        <v>0</v>
      </c>
      <c r="E54" s="232">
        <v>3</v>
      </c>
      <c r="F54" s="233">
        <v>9</v>
      </c>
      <c r="G54" s="28">
        <v>0</v>
      </c>
      <c r="H54" s="28">
        <v>0</v>
      </c>
    </row>
    <row r="55" spans="1:8" ht="12.75">
      <c r="A55" s="228" t="s">
        <v>170</v>
      </c>
      <c r="B55" s="262" t="s">
        <v>53</v>
      </c>
      <c r="C55" s="264" t="s">
        <v>54</v>
      </c>
      <c r="D55" s="231">
        <v>0</v>
      </c>
      <c r="E55" s="232">
        <v>4</v>
      </c>
      <c r="F55" s="233">
        <v>0</v>
      </c>
      <c r="G55" s="28">
        <v>0</v>
      </c>
      <c r="H55" s="28">
        <v>0</v>
      </c>
    </row>
    <row r="56" spans="1:8" ht="25.5">
      <c r="A56" s="228" t="s">
        <v>171</v>
      </c>
      <c r="B56" s="262" t="s">
        <v>56</v>
      </c>
      <c r="C56" s="264" t="s">
        <v>55</v>
      </c>
      <c r="D56" s="231">
        <v>0</v>
      </c>
      <c r="E56" s="232">
        <v>4</v>
      </c>
      <c r="F56" s="233">
        <v>1</v>
      </c>
      <c r="G56" s="28">
        <v>0</v>
      </c>
      <c r="H56" s="28">
        <v>0</v>
      </c>
    </row>
    <row r="57" spans="1:8" ht="12.75">
      <c r="A57" s="10"/>
      <c r="B57" s="223" t="s">
        <v>48</v>
      </c>
      <c r="C57" s="265" t="s">
        <v>191</v>
      </c>
      <c r="D57" s="231">
        <v>0</v>
      </c>
      <c r="E57" s="232">
        <v>4</v>
      </c>
      <c r="F57" s="233">
        <v>2</v>
      </c>
      <c r="G57" s="28">
        <f>G58</f>
        <v>0</v>
      </c>
      <c r="H57" s="28">
        <f>H58</f>
        <v>0</v>
      </c>
    </row>
    <row r="58" spans="1:8" ht="12.75">
      <c r="A58" s="228" t="s">
        <v>119</v>
      </c>
      <c r="B58" s="262" t="s">
        <v>6</v>
      </c>
      <c r="C58" s="264" t="s">
        <v>57</v>
      </c>
      <c r="D58" s="231">
        <v>0</v>
      </c>
      <c r="E58" s="232">
        <v>4</v>
      </c>
      <c r="F58" s="233">
        <v>3</v>
      </c>
      <c r="G58" s="28"/>
      <c r="H58" s="28"/>
    </row>
    <row r="59" spans="1:8" ht="12.75">
      <c r="A59" s="10"/>
      <c r="B59" s="223" t="s">
        <v>102</v>
      </c>
      <c r="C59" s="266" t="s">
        <v>631</v>
      </c>
      <c r="D59" s="231">
        <v>0</v>
      </c>
      <c r="E59" s="232">
        <v>4</v>
      </c>
      <c r="F59" s="233">
        <v>4</v>
      </c>
      <c r="G59" s="28">
        <f>G60+G63+G64</f>
        <v>3333646</v>
      </c>
      <c r="H59" s="28">
        <f>H60+H63+H64</f>
        <v>2705298</v>
      </c>
    </row>
    <row r="60" spans="1:8" ht="12.75">
      <c r="A60" s="10"/>
      <c r="B60" s="267" t="s">
        <v>6</v>
      </c>
      <c r="C60" s="266" t="s">
        <v>632</v>
      </c>
      <c r="D60" s="231">
        <v>0</v>
      </c>
      <c r="E60" s="232">
        <v>4</v>
      </c>
      <c r="F60" s="233">
        <v>5</v>
      </c>
      <c r="G60" s="28">
        <f>G61+G62</f>
        <v>935545</v>
      </c>
      <c r="H60" s="28">
        <f>H61+H62</f>
        <v>897349</v>
      </c>
    </row>
    <row r="61" spans="1:8" ht="12.75">
      <c r="A61" s="228" t="s">
        <v>150</v>
      </c>
      <c r="B61" s="267" t="s">
        <v>18</v>
      </c>
      <c r="C61" s="263" t="s">
        <v>59</v>
      </c>
      <c r="D61" s="231">
        <v>0</v>
      </c>
      <c r="E61" s="232">
        <v>4</v>
      </c>
      <c r="F61" s="233">
        <v>6</v>
      </c>
      <c r="G61" s="28">
        <v>935545</v>
      </c>
      <c r="H61" s="28">
        <v>897349</v>
      </c>
    </row>
    <row r="62" spans="1:8" ht="12.75">
      <c r="A62" s="228" t="s">
        <v>150</v>
      </c>
      <c r="B62" s="267" t="s">
        <v>19</v>
      </c>
      <c r="C62" s="263" t="s">
        <v>60</v>
      </c>
      <c r="D62" s="231">
        <v>0</v>
      </c>
      <c r="E62" s="232">
        <v>4</v>
      </c>
      <c r="F62" s="233">
        <v>7</v>
      </c>
      <c r="G62" s="28">
        <v>0</v>
      </c>
      <c r="H62" s="28">
        <v>0</v>
      </c>
    </row>
    <row r="63" spans="1:8" ht="12.75">
      <c r="A63" s="228" t="s">
        <v>208</v>
      </c>
      <c r="B63" s="268" t="s">
        <v>7</v>
      </c>
      <c r="C63" s="266" t="s">
        <v>61</v>
      </c>
      <c r="D63" s="231">
        <v>0</v>
      </c>
      <c r="E63" s="232">
        <v>4</v>
      </c>
      <c r="F63" s="233">
        <v>8</v>
      </c>
      <c r="G63" s="28">
        <v>0</v>
      </c>
      <c r="H63" s="28">
        <v>224133</v>
      </c>
    </row>
    <row r="64" spans="1:8" ht="12.75">
      <c r="A64" s="10"/>
      <c r="B64" s="268" t="s">
        <v>11</v>
      </c>
      <c r="C64" s="265" t="s">
        <v>633</v>
      </c>
      <c r="D64" s="231">
        <v>0</v>
      </c>
      <c r="E64" s="232">
        <v>4</v>
      </c>
      <c r="F64" s="233">
        <v>9</v>
      </c>
      <c r="G64" s="28">
        <f>G65+G66+G67</f>
        <v>2398101</v>
      </c>
      <c r="H64" s="28">
        <f>H65+H66+H67</f>
        <v>1583816</v>
      </c>
    </row>
    <row r="65" spans="1:8" ht="12.75">
      <c r="A65" s="234" t="s">
        <v>151</v>
      </c>
      <c r="B65" s="268" t="s">
        <v>24</v>
      </c>
      <c r="C65" s="264" t="s">
        <v>63</v>
      </c>
      <c r="D65" s="231">
        <v>0</v>
      </c>
      <c r="E65" s="232">
        <v>5</v>
      </c>
      <c r="F65" s="233">
        <v>0</v>
      </c>
      <c r="G65" s="28">
        <v>-151888</v>
      </c>
      <c r="H65" s="28">
        <v>-60113</v>
      </c>
    </row>
    <row r="66" spans="1:8" ht="12.75">
      <c r="A66" s="228" t="s">
        <v>209</v>
      </c>
      <c r="B66" s="268" t="s">
        <v>25</v>
      </c>
      <c r="C66" s="264" t="s">
        <v>64</v>
      </c>
      <c r="D66" s="231">
        <v>0</v>
      </c>
      <c r="E66" s="232">
        <v>5</v>
      </c>
      <c r="F66" s="233">
        <v>1</v>
      </c>
      <c r="G66" s="28">
        <v>20872</v>
      </c>
      <c r="H66" s="28">
        <v>16087</v>
      </c>
    </row>
    <row r="67" spans="1:8" ht="12.75">
      <c r="A67" s="234" t="s">
        <v>210</v>
      </c>
      <c r="B67" s="268" t="s">
        <v>26</v>
      </c>
      <c r="C67" s="264" t="s">
        <v>62</v>
      </c>
      <c r="D67" s="231">
        <v>0</v>
      </c>
      <c r="E67" s="232">
        <v>5</v>
      </c>
      <c r="F67" s="233">
        <v>2</v>
      </c>
      <c r="G67" s="28">
        <v>2529117</v>
      </c>
      <c r="H67" s="28">
        <v>1627842</v>
      </c>
    </row>
    <row r="68" spans="1:8" ht="12.75">
      <c r="A68" s="10"/>
      <c r="B68" s="269" t="s">
        <v>187</v>
      </c>
      <c r="C68" s="266" t="s">
        <v>634</v>
      </c>
      <c r="D68" s="231">
        <v>0</v>
      </c>
      <c r="E68" s="232">
        <v>5</v>
      </c>
      <c r="F68" s="233">
        <v>3</v>
      </c>
      <c r="G68" s="28">
        <f>G69+G73+G74</f>
        <v>25640115</v>
      </c>
      <c r="H68" s="28">
        <f>H69+H73+H74</f>
        <v>11769127</v>
      </c>
    </row>
    <row r="69" spans="1:8" ht="12.75">
      <c r="A69" s="10"/>
      <c r="B69" s="268" t="s">
        <v>6</v>
      </c>
      <c r="C69" s="266" t="s">
        <v>635</v>
      </c>
      <c r="D69" s="231">
        <v>0</v>
      </c>
      <c r="E69" s="232">
        <v>5</v>
      </c>
      <c r="F69" s="233">
        <v>4</v>
      </c>
      <c r="G69" s="28">
        <f>G70+G71+G72</f>
        <v>25640115</v>
      </c>
      <c r="H69" s="28">
        <f>H70+H71+H72</f>
        <v>11769127</v>
      </c>
    </row>
    <row r="70" spans="1:8" ht="12.75">
      <c r="A70" s="228" t="s">
        <v>152</v>
      </c>
      <c r="B70" s="268" t="s">
        <v>18</v>
      </c>
      <c r="C70" s="264" t="s">
        <v>65</v>
      </c>
      <c r="D70" s="231">
        <v>0</v>
      </c>
      <c r="E70" s="232">
        <v>5</v>
      </c>
      <c r="F70" s="233">
        <v>5</v>
      </c>
      <c r="G70" s="28">
        <v>25639891</v>
      </c>
      <c r="H70" s="28">
        <v>11769127</v>
      </c>
    </row>
    <row r="71" spans="1:8" ht="25.5">
      <c r="A71" s="228" t="s">
        <v>120</v>
      </c>
      <c r="B71" s="268" t="s">
        <v>19</v>
      </c>
      <c r="C71" s="264" t="s">
        <v>66</v>
      </c>
      <c r="D71" s="231">
        <v>0</v>
      </c>
      <c r="E71" s="232">
        <v>5</v>
      </c>
      <c r="F71" s="233">
        <v>6</v>
      </c>
      <c r="G71" s="28">
        <v>0</v>
      </c>
      <c r="H71" s="28">
        <v>0</v>
      </c>
    </row>
    <row r="72" spans="1:8" ht="12.75">
      <c r="A72" s="234" t="s">
        <v>172</v>
      </c>
      <c r="B72" s="268" t="s">
        <v>69</v>
      </c>
      <c r="C72" s="264" t="s">
        <v>67</v>
      </c>
      <c r="D72" s="231">
        <v>0</v>
      </c>
      <c r="E72" s="232">
        <v>5</v>
      </c>
      <c r="F72" s="233">
        <v>7</v>
      </c>
      <c r="G72" s="28">
        <v>224</v>
      </c>
      <c r="H72" s="28">
        <v>0</v>
      </c>
    </row>
    <row r="73" spans="1:8" ht="21" customHeight="1">
      <c r="A73" s="10" t="s">
        <v>173</v>
      </c>
      <c r="B73" s="269" t="s">
        <v>7</v>
      </c>
      <c r="C73" s="265" t="s">
        <v>68</v>
      </c>
      <c r="D73" s="231">
        <v>0</v>
      </c>
      <c r="E73" s="232">
        <v>5</v>
      </c>
      <c r="F73" s="233">
        <v>8</v>
      </c>
      <c r="G73" s="28">
        <v>0</v>
      </c>
      <c r="H73" s="28">
        <v>0</v>
      </c>
    </row>
    <row r="74" spans="1:8" ht="12.75">
      <c r="A74" s="10" t="s">
        <v>196</v>
      </c>
      <c r="B74" s="269" t="s">
        <v>11</v>
      </c>
      <c r="C74" s="265" t="s">
        <v>197</v>
      </c>
      <c r="D74" s="231">
        <v>0</v>
      </c>
      <c r="E74" s="232">
        <v>5</v>
      </c>
      <c r="F74" s="233">
        <v>9</v>
      </c>
      <c r="G74" s="28">
        <v>0</v>
      </c>
      <c r="H74" s="28">
        <v>0</v>
      </c>
    </row>
    <row r="75" spans="1:8" ht="25.5">
      <c r="A75" s="10">
        <v>19</v>
      </c>
      <c r="B75" s="269" t="s">
        <v>188</v>
      </c>
      <c r="C75" s="265" t="s">
        <v>636</v>
      </c>
      <c r="D75" s="231">
        <v>0</v>
      </c>
      <c r="E75" s="232">
        <v>6</v>
      </c>
      <c r="F75" s="233">
        <v>0</v>
      </c>
      <c r="G75" s="28">
        <f>G76+G77+G78</f>
        <v>3648581</v>
      </c>
      <c r="H75" s="28">
        <f>H76+H77+H78</f>
        <v>6929707</v>
      </c>
    </row>
    <row r="76" spans="1:8" ht="12.75">
      <c r="A76" s="228" t="s">
        <v>174</v>
      </c>
      <c r="B76" s="268" t="s">
        <v>6</v>
      </c>
      <c r="C76" s="263" t="s">
        <v>71</v>
      </c>
      <c r="D76" s="231">
        <v>0</v>
      </c>
      <c r="E76" s="232">
        <v>6</v>
      </c>
      <c r="F76" s="233">
        <v>1</v>
      </c>
      <c r="G76" s="28">
        <v>1818986</v>
      </c>
      <c r="H76" s="28">
        <v>2616677</v>
      </c>
    </row>
    <row r="77" spans="1:8" ht="12.75">
      <c r="A77" s="228" t="s">
        <v>175</v>
      </c>
      <c r="B77" s="268" t="s">
        <v>7</v>
      </c>
      <c r="C77" s="263" t="s">
        <v>72</v>
      </c>
      <c r="D77" s="231">
        <v>0</v>
      </c>
      <c r="E77" s="232">
        <v>6</v>
      </c>
      <c r="F77" s="233">
        <v>2</v>
      </c>
      <c r="G77" s="28">
        <v>1645211</v>
      </c>
      <c r="H77" s="28">
        <v>2685573</v>
      </c>
    </row>
    <row r="78" spans="1:8" ht="12.75">
      <c r="A78" s="228" t="s">
        <v>176</v>
      </c>
      <c r="B78" s="268" t="s">
        <v>11</v>
      </c>
      <c r="C78" s="263" t="s">
        <v>73</v>
      </c>
      <c r="D78" s="231">
        <v>0</v>
      </c>
      <c r="E78" s="232">
        <v>6</v>
      </c>
      <c r="F78" s="233">
        <v>3</v>
      </c>
      <c r="G78" s="28">
        <v>184384</v>
      </c>
      <c r="H78" s="28">
        <v>1627457</v>
      </c>
    </row>
    <row r="79" spans="1:8" ht="38.25">
      <c r="A79" s="10"/>
      <c r="B79" s="270" t="s">
        <v>70</v>
      </c>
      <c r="C79" s="271" t="s">
        <v>637</v>
      </c>
      <c r="D79" s="231">
        <v>0</v>
      </c>
      <c r="E79" s="232">
        <v>6</v>
      </c>
      <c r="F79" s="233">
        <v>4</v>
      </c>
      <c r="G79" s="28">
        <f>G15+G18+G22+G48+G49+G57+G59+G68+G75</f>
        <v>256861892</v>
      </c>
      <c r="H79" s="28">
        <f>H15+H18+H22+H48+H49+H57+H59+H68+H75</f>
        <v>265809893</v>
      </c>
    </row>
    <row r="80" spans="1:8" ht="13.5" thickBot="1">
      <c r="A80" s="272" t="s">
        <v>153</v>
      </c>
      <c r="B80" s="273" t="s">
        <v>74</v>
      </c>
      <c r="C80" s="274" t="s">
        <v>75</v>
      </c>
      <c r="D80" s="240">
        <v>0</v>
      </c>
      <c r="E80" s="241">
        <v>6</v>
      </c>
      <c r="F80" s="242">
        <v>5</v>
      </c>
      <c r="G80" s="29">
        <v>1869823</v>
      </c>
      <c r="H80" s="29">
        <v>2187505</v>
      </c>
    </row>
    <row r="81" spans="1:10" ht="12.75">
      <c r="A81" s="24"/>
      <c r="B81" s="275"/>
      <c r="C81" s="276"/>
      <c r="D81" s="18"/>
      <c r="E81" s="18"/>
      <c r="F81" s="18"/>
      <c r="G81" s="1"/>
      <c r="H81" s="1"/>
      <c r="J81" s="39" t="s">
        <v>7</v>
      </c>
    </row>
    <row r="82" spans="1:8" ht="13.5" thickBot="1">
      <c r="A82" s="24"/>
      <c r="B82" s="275"/>
      <c r="C82" s="276"/>
      <c r="D82" s="18"/>
      <c r="E82" s="18"/>
      <c r="F82" s="18"/>
      <c r="G82" s="1"/>
      <c r="H82" s="1"/>
    </row>
    <row r="83" spans="1:8" ht="13.5" thickBot="1">
      <c r="A83" s="219" t="s">
        <v>194</v>
      </c>
      <c r="B83" s="363" t="s">
        <v>1</v>
      </c>
      <c r="C83" s="354"/>
      <c r="D83" s="357" t="s">
        <v>0</v>
      </c>
      <c r="E83" s="358"/>
      <c r="F83" s="358"/>
      <c r="G83" s="219" t="s">
        <v>620</v>
      </c>
      <c r="H83" s="219" t="s">
        <v>620</v>
      </c>
    </row>
    <row r="84" spans="1:8" ht="13.5" thickBot="1">
      <c r="A84" s="182">
        <v>3</v>
      </c>
      <c r="B84" s="353">
        <v>2</v>
      </c>
      <c r="C84" s="354"/>
      <c r="D84" s="181"/>
      <c r="E84" s="220">
        <v>1</v>
      </c>
      <c r="F84" s="220"/>
      <c r="G84" s="219">
        <v>5</v>
      </c>
      <c r="H84" s="219">
        <v>5</v>
      </c>
    </row>
    <row r="85" spans="1:8" ht="12.75">
      <c r="A85" s="20"/>
      <c r="B85" s="13"/>
      <c r="C85" s="222" t="s">
        <v>76</v>
      </c>
      <c r="D85" s="14"/>
      <c r="E85" s="15"/>
      <c r="F85" s="16"/>
      <c r="G85" s="34"/>
      <c r="H85" s="34"/>
    </row>
    <row r="86" spans="1:8" ht="12.75">
      <c r="A86" s="10"/>
      <c r="B86" s="269" t="s">
        <v>4</v>
      </c>
      <c r="C86" s="224" t="s">
        <v>638</v>
      </c>
      <c r="D86" s="229">
        <v>0</v>
      </c>
      <c r="E86" s="277">
        <v>6</v>
      </c>
      <c r="F86" s="278">
        <v>6</v>
      </c>
      <c r="G86" s="28">
        <f>G87+G91+G92+G96+G100+G104+G105</f>
        <v>35824479</v>
      </c>
      <c r="H86" s="28">
        <f>H87+H91+H92+H96+H100+H104+H105</f>
        <v>35986919</v>
      </c>
    </row>
    <row r="87" spans="1:8" ht="12.75">
      <c r="A87" s="10"/>
      <c r="B87" s="269" t="s">
        <v>6</v>
      </c>
      <c r="C87" s="265" t="s">
        <v>639</v>
      </c>
      <c r="D87" s="229">
        <v>0</v>
      </c>
      <c r="E87" s="277">
        <v>6</v>
      </c>
      <c r="F87" s="278">
        <v>7</v>
      </c>
      <c r="G87" s="28">
        <f>G88+G89+G90</f>
        <v>8020000</v>
      </c>
      <c r="H87" s="28">
        <f>H88+H89+H90</f>
        <v>16000000</v>
      </c>
    </row>
    <row r="88" spans="1:8" ht="12.75">
      <c r="A88" s="279" t="s">
        <v>121</v>
      </c>
      <c r="B88" s="267" t="s">
        <v>18</v>
      </c>
      <c r="C88" s="264" t="s">
        <v>77</v>
      </c>
      <c r="D88" s="229">
        <v>0</v>
      </c>
      <c r="E88" s="277">
        <v>6</v>
      </c>
      <c r="F88" s="278">
        <v>8</v>
      </c>
      <c r="G88" s="28">
        <v>8020000</v>
      </c>
      <c r="H88" s="28">
        <v>16000000</v>
      </c>
    </row>
    <row r="89" spans="1:8" ht="12.75">
      <c r="A89" s="279" t="s">
        <v>122</v>
      </c>
      <c r="B89" s="267" t="s">
        <v>19</v>
      </c>
      <c r="C89" s="264" t="s">
        <v>78</v>
      </c>
      <c r="D89" s="229">
        <v>0</v>
      </c>
      <c r="E89" s="277">
        <v>6</v>
      </c>
      <c r="F89" s="278">
        <v>9</v>
      </c>
      <c r="G89" s="28">
        <v>0</v>
      </c>
      <c r="H89" s="28">
        <v>0</v>
      </c>
    </row>
    <row r="90" spans="1:8" s="21" customFormat="1" ht="12.75">
      <c r="A90" s="280">
        <v>904</v>
      </c>
      <c r="B90" s="268" t="s">
        <v>69</v>
      </c>
      <c r="C90" s="281" t="s">
        <v>184</v>
      </c>
      <c r="D90" s="262">
        <v>0</v>
      </c>
      <c r="E90" s="282">
        <v>7</v>
      </c>
      <c r="F90" s="283">
        <v>0</v>
      </c>
      <c r="G90" s="35">
        <v>0</v>
      </c>
      <c r="H90" s="35">
        <v>0</v>
      </c>
    </row>
    <row r="91" spans="1:8" ht="12.75">
      <c r="A91" s="10" t="s">
        <v>123</v>
      </c>
      <c r="B91" s="284" t="s">
        <v>7</v>
      </c>
      <c r="C91" s="265" t="s">
        <v>79</v>
      </c>
      <c r="D91" s="229">
        <v>0</v>
      </c>
      <c r="E91" s="277">
        <v>7</v>
      </c>
      <c r="F91" s="278">
        <v>1</v>
      </c>
      <c r="G91" s="28">
        <v>0</v>
      </c>
      <c r="H91" s="28">
        <v>0</v>
      </c>
    </row>
    <row r="92" spans="1:8" ht="12.75">
      <c r="A92" s="10"/>
      <c r="B92" s="284" t="s">
        <v>11</v>
      </c>
      <c r="C92" s="224" t="s">
        <v>640</v>
      </c>
      <c r="D92" s="229">
        <v>0</v>
      </c>
      <c r="E92" s="277">
        <v>7</v>
      </c>
      <c r="F92" s="278">
        <v>2</v>
      </c>
      <c r="G92" s="28">
        <f>+G93+G94+G95</f>
        <v>8165259</v>
      </c>
      <c r="H92" s="28">
        <f>+H93+H94+H95</f>
        <v>5130973</v>
      </c>
    </row>
    <row r="93" spans="1:8" ht="12.75">
      <c r="A93" s="279" t="s">
        <v>124</v>
      </c>
      <c r="B93" s="267" t="s">
        <v>24</v>
      </c>
      <c r="C93" s="264" t="s">
        <v>80</v>
      </c>
      <c r="D93" s="229">
        <v>0</v>
      </c>
      <c r="E93" s="277">
        <v>7</v>
      </c>
      <c r="F93" s="278">
        <v>3</v>
      </c>
      <c r="G93" s="28">
        <v>0</v>
      </c>
      <c r="H93" s="28">
        <v>0</v>
      </c>
    </row>
    <row r="94" spans="1:8" ht="12.75">
      <c r="A94" s="279" t="s">
        <v>125</v>
      </c>
      <c r="B94" s="267" t="s">
        <v>25</v>
      </c>
      <c r="C94" s="264" t="s">
        <v>81</v>
      </c>
      <c r="D94" s="229">
        <v>0</v>
      </c>
      <c r="E94" s="277">
        <v>7</v>
      </c>
      <c r="F94" s="278">
        <v>4</v>
      </c>
      <c r="G94" s="28">
        <v>8165259</v>
      </c>
      <c r="H94" s="28">
        <v>5130973</v>
      </c>
    </row>
    <row r="95" spans="1:8" ht="12.75">
      <c r="A95" s="279" t="s">
        <v>126</v>
      </c>
      <c r="B95" s="267" t="s">
        <v>26</v>
      </c>
      <c r="C95" s="264" t="s">
        <v>82</v>
      </c>
      <c r="D95" s="229">
        <v>0</v>
      </c>
      <c r="E95" s="277">
        <v>7</v>
      </c>
      <c r="F95" s="278">
        <v>5</v>
      </c>
      <c r="G95" s="28"/>
      <c r="H95" s="28"/>
    </row>
    <row r="96" spans="1:8" ht="12.75">
      <c r="A96" s="10"/>
      <c r="B96" s="268" t="s">
        <v>28</v>
      </c>
      <c r="C96" s="224" t="s">
        <v>641</v>
      </c>
      <c r="D96" s="229">
        <v>0</v>
      </c>
      <c r="E96" s="277">
        <v>7</v>
      </c>
      <c r="F96" s="278">
        <v>6</v>
      </c>
      <c r="G96" s="28">
        <f>G97+G99+G98</f>
        <v>3679024</v>
      </c>
      <c r="H96" s="28">
        <f>H97+H99+H98</f>
        <v>4000000</v>
      </c>
    </row>
    <row r="97" spans="1:8" ht="12.75">
      <c r="A97" s="279" t="s">
        <v>127</v>
      </c>
      <c r="B97" s="267" t="s">
        <v>29</v>
      </c>
      <c r="C97" s="230" t="s">
        <v>85</v>
      </c>
      <c r="D97" s="229">
        <v>0</v>
      </c>
      <c r="E97" s="277">
        <v>7</v>
      </c>
      <c r="F97" s="278">
        <v>7</v>
      </c>
      <c r="G97" s="28">
        <v>3679024</v>
      </c>
      <c r="H97" s="28">
        <v>4000000</v>
      </c>
    </row>
    <row r="98" spans="1:8" ht="12.75">
      <c r="A98" s="279" t="s">
        <v>128</v>
      </c>
      <c r="B98" s="267" t="s">
        <v>30</v>
      </c>
      <c r="C98" s="230" t="s">
        <v>83</v>
      </c>
      <c r="D98" s="229">
        <v>0</v>
      </c>
      <c r="E98" s="277">
        <v>7</v>
      </c>
      <c r="F98" s="278">
        <v>8</v>
      </c>
      <c r="G98" s="28">
        <v>0</v>
      </c>
      <c r="H98" s="28">
        <v>0</v>
      </c>
    </row>
    <row r="99" spans="1:8" ht="12.75">
      <c r="A99" s="279" t="s">
        <v>129</v>
      </c>
      <c r="B99" s="267" t="s">
        <v>31</v>
      </c>
      <c r="C99" s="230" t="s">
        <v>84</v>
      </c>
      <c r="D99" s="229">
        <v>0</v>
      </c>
      <c r="E99" s="277">
        <v>7</v>
      </c>
      <c r="F99" s="278">
        <v>9</v>
      </c>
      <c r="G99" s="28">
        <v>0</v>
      </c>
      <c r="H99" s="28">
        <v>0</v>
      </c>
    </row>
    <row r="100" spans="1:8" ht="12.75">
      <c r="A100" s="10"/>
      <c r="B100" s="268" t="s">
        <v>52</v>
      </c>
      <c r="C100" s="265" t="s">
        <v>642</v>
      </c>
      <c r="D100" s="229">
        <v>0</v>
      </c>
      <c r="E100" s="277">
        <v>8</v>
      </c>
      <c r="F100" s="278">
        <v>0</v>
      </c>
      <c r="G100" s="28">
        <f>G101+G102</f>
        <v>11848510</v>
      </c>
      <c r="H100" s="28">
        <f>H101+H102</f>
        <v>6479096</v>
      </c>
    </row>
    <row r="101" spans="1:8" ht="12.75">
      <c r="A101" s="279" t="s">
        <v>130</v>
      </c>
      <c r="B101" s="267" t="s">
        <v>88</v>
      </c>
      <c r="C101" s="230" t="s">
        <v>86</v>
      </c>
      <c r="D101" s="229">
        <v>0</v>
      </c>
      <c r="E101" s="277">
        <v>8</v>
      </c>
      <c r="F101" s="278">
        <v>1</v>
      </c>
      <c r="G101" s="28">
        <v>11848510</v>
      </c>
      <c r="H101" s="28">
        <v>6479096</v>
      </c>
    </row>
    <row r="102" spans="1:8" ht="12.75">
      <c r="A102" s="279" t="s">
        <v>131</v>
      </c>
      <c r="B102" s="267" t="s">
        <v>89</v>
      </c>
      <c r="C102" s="230" t="s">
        <v>87</v>
      </c>
      <c r="D102" s="229">
        <v>0</v>
      </c>
      <c r="E102" s="277">
        <v>8</v>
      </c>
      <c r="F102" s="278">
        <v>2</v>
      </c>
      <c r="G102" s="28">
        <v>0</v>
      </c>
      <c r="H102" s="28">
        <v>0</v>
      </c>
    </row>
    <row r="103" spans="1:8" ht="25.5">
      <c r="A103" s="10"/>
      <c r="B103" s="268" t="s">
        <v>53</v>
      </c>
      <c r="C103" s="224" t="s">
        <v>643</v>
      </c>
      <c r="D103" s="229">
        <v>0</v>
      </c>
      <c r="E103" s="277">
        <v>8</v>
      </c>
      <c r="F103" s="278">
        <v>3</v>
      </c>
      <c r="G103" s="28">
        <f>G104-G105</f>
        <v>4111686</v>
      </c>
      <c r="H103" s="28">
        <f>H104-H105</f>
        <v>4376850</v>
      </c>
    </row>
    <row r="104" spans="1:8" ht="12.75">
      <c r="A104" s="279" t="s">
        <v>177</v>
      </c>
      <c r="B104" s="267" t="s">
        <v>92</v>
      </c>
      <c r="C104" s="230" t="s">
        <v>90</v>
      </c>
      <c r="D104" s="229">
        <v>0</v>
      </c>
      <c r="E104" s="277">
        <v>8</v>
      </c>
      <c r="F104" s="278">
        <v>4</v>
      </c>
      <c r="G104" s="28">
        <v>4111686</v>
      </c>
      <c r="H104" s="28">
        <v>4376850</v>
      </c>
    </row>
    <row r="105" spans="1:8" ht="12.75">
      <c r="A105" s="279" t="s">
        <v>132</v>
      </c>
      <c r="B105" s="267" t="s">
        <v>93</v>
      </c>
      <c r="C105" s="230" t="s">
        <v>91</v>
      </c>
      <c r="D105" s="229">
        <v>0</v>
      </c>
      <c r="E105" s="277">
        <v>8</v>
      </c>
      <c r="F105" s="278">
        <v>5</v>
      </c>
      <c r="G105" s="28">
        <v>0</v>
      </c>
      <c r="H105" s="28">
        <v>0</v>
      </c>
    </row>
    <row r="106" spans="1:8" ht="12.75">
      <c r="A106" s="280">
        <v>262</v>
      </c>
      <c r="B106" s="284" t="s">
        <v>5</v>
      </c>
      <c r="C106" s="285" t="s">
        <v>94</v>
      </c>
      <c r="D106" s="262">
        <v>0</v>
      </c>
      <c r="E106" s="282">
        <v>8</v>
      </c>
      <c r="F106" s="283">
        <v>6</v>
      </c>
      <c r="G106" s="28"/>
      <c r="H106" s="28"/>
    </row>
    <row r="107" spans="1:8" ht="12.75">
      <c r="A107" s="10"/>
      <c r="B107" s="269" t="s">
        <v>10</v>
      </c>
      <c r="C107" s="224" t="s">
        <v>644</v>
      </c>
      <c r="D107" s="229">
        <v>0</v>
      </c>
      <c r="E107" s="277">
        <v>8</v>
      </c>
      <c r="F107" s="278">
        <v>7</v>
      </c>
      <c r="G107" s="28">
        <f>G108+G109+G110+G111+G112+G113</f>
        <v>214339608</v>
      </c>
      <c r="H107" s="28">
        <f>H108+H109+H110+H111+H112+H113</f>
        <v>224270151</v>
      </c>
    </row>
    <row r="108" spans="1:8" ht="12.75">
      <c r="A108" s="279" t="s">
        <v>200</v>
      </c>
      <c r="B108" s="268" t="s">
        <v>6</v>
      </c>
      <c r="C108" s="230" t="s">
        <v>95</v>
      </c>
      <c r="D108" s="229">
        <v>0</v>
      </c>
      <c r="E108" s="277">
        <v>8</v>
      </c>
      <c r="F108" s="278">
        <v>8</v>
      </c>
      <c r="G108" s="28">
        <v>14338248</v>
      </c>
      <c r="H108" s="28">
        <v>14310314</v>
      </c>
    </row>
    <row r="109" spans="1:8" ht="12.75">
      <c r="A109" s="279" t="s">
        <v>133</v>
      </c>
      <c r="B109" s="268" t="s">
        <v>7</v>
      </c>
      <c r="C109" s="230" t="s">
        <v>96</v>
      </c>
      <c r="D109" s="229">
        <v>0</v>
      </c>
      <c r="E109" s="277">
        <v>8</v>
      </c>
      <c r="F109" s="278">
        <v>9</v>
      </c>
      <c r="G109" s="28">
        <v>166181446</v>
      </c>
      <c r="H109" s="28">
        <v>172113082</v>
      </c>
    </row>
    <row r="110" spans="1:8" ht="25.5">
      <c r="A110" s="279" t="s">
        <v>178</v>
      </c>
      <c r="B110" s="268" t="s">
        <v>11</v>
      </c>
      <c r="C110" s="230" t="s">
        <v>204</v>
      </c>
      <c r="D110" s="229">
        <v>0</v>
      </c>
      <c r="E110" s="277">
        <v>9</v>
      </c>
      <c r="F110" s="278">
        <v>0</v>
      </c>
      <c r="G110" s="28">
        <v>33779914</v>
      </c>
      <c r="H110" s="28">
        <v>37806755</v>
      </c>
    </row>
    <row r="111" spans="1:8" ht="25.5">
      <c r="A111" s="279" t="s">
        <v>201</v>
      </c>
      <c r="B111" s="268" t="s">
        <v>28</v>
      </c>
      <c r="C111" s="264" t="s">
        <v>97</v>
      </c>
      <c r="D111" s="229">
        <v>0</v>
      </c>
      <c r="E111" s="277">
        <v>9</v>
      </c>
      <c r="F111" s="278">
        <v>1</v>
      </c>
      <c r="G111" s="28">
        <v>40000</v>
      </c>
      <c r="H111" s="28">
        <v>40000</v>
      </c>
    </row>
    <row r="112" spans="1:8" ht="12.75">
      <c r="A112" s="279" t="s">
        <v>179</v>
      </c>
      <c r="B112" s="268" t="s">
        <v>52</v>
      </c>
      <c r="C112" s="230" t="s">
        <v>202</v>
      </c>
      <c r="D112" s="229">
        <v>0</v>
      </c>
      <c r="E112" s="277">
        <v>9</v>
      </c>
      <c r="F112" s="278">
        <v>2</v>
      </c>
      <c r="G112" s="28">
        <v>0</v>
      </c>
      <c r="H112" s="28">
        <v>0</v>
      </c>
    </row>
    <row r="113" spans="1:8" ht="12.75">
      <c r="A113" s="279" t="s">
        <v>180</v>
      </c>
      <c r="B113" s="268" t="s">
        <v>53</v>
      </c>
      <c r="C113" s="264" t="s">
        <v>203</v>
      </c>
      <c r="D113" s="229">
        <v>0</v>
      </c>
      <c r="E113" s="277">
        <v>9</v>
      </c>
      <c r="F113" s="278">
        <v>3</v>
      </c>
      <c r="G113" s="28">
        <v>0</v>
      </c>
      <c r="H113" s="28">
        <v>0</v>
      </c>
    </row>
    <row r="114" spans="1:8" ht="25.5">
      <c r="A114" s="10">
        <v>9570</v>
      </c>
      <c r="B114" s="223" t="s">
        <v>45</v>
      </c>
      <c r="C114" s="224" t="s">
        <v>98</v>
      </c>
      <c r="D114" s="229">
        <v>0</v>
      </c>
      <c r="E114" s="277">
        <v>9</v>
      </c>
      <c r="F114" s="278">
        <v>4</v>
      </c>
      <c r="G114" s="28">
        <v>0</v>
      </c>
      <c r="H114" s="28">
        <v>0</v>
      </c>
    </row>
    <row r="115" spans="1:8" ht="12.75">
      <c r="A115" s="10"/>
      <c r="B115" s="223" t="s">
        <v>47</v>
      </c>
      <c r="C115" s="224" t="s">
        <v>645</v>
      </c>
      <c r="D115" s="229">
        <v>0</v>
      </c>
      <c r="E115" s="277">
        <v>9</v>
      </c>
      <c r="F115" s="278">
        <v>5</v>
      </c>
      <c r="G115" s="28">
        <f>G116+G117</f>
        <v>1246658</v>
      </c>
      <c r="H115" s="28">
        <f>H116+H117</f>
        <v>1455569</v>
      </c>
    </row>
    <row r="116" spans="1:8" ht="12.75">
      <c r="A116" s="279" t="s">
        <v>205</v>
      </c>
      <c r="B116" s="268" t="s">
        <v>6</v>
      </c>
      <c r="C116" s="230" t="s">
        <v>99</v>
      </c>
      <c r="D116" s="229">
        <v>0</v>
      </c>
      <c r="E116" s="277">
        <v>9</v>
      </c>
      <c r="F116" s="278">
        <v>6</v>
      </c>
      <c r="G116" s="28">
        <v>348435</v>
      </c>
      <c r="H116" s="28">
        <v>667332</v>
      </c>
    </row>
    <row r="117" spans="1:8" ht="12.75">
      <c r="A117" s="279" t="s">
        <v>157</v>
      </c>
      <c r="B117" s="268" t="s">
        <v>7</v>
      </c>
      <c r="C117" s="230" t="s">
        <v>84</v>
      </c>
      <c r="D117" s="229">
        <v>0</v>
      </c>
      <c r="E117" s="277">
        <v>9</v>
      </c>
      <c r="F117" s="278">
        <v>7</v>
      </c>
      <c r="G117" s="28">
        <v>898223</v>
      </c>
      <c r="H117" s="28">
        <v>788237</v>
      </c>
    </row>
    <row r="118" spans="1:8" ht="12.75">
      <c r="A118" s="10"/>
      <c r="B118" s="223" t="s">
        <v>48</v>
      </c>
      <c r="C118" s="265" t="s">
        <v>192</v>
      </c>
      <c r="D118" s="229">
        <v>0</v>
      </c>
      <c r="E118" s="277">
        <v>9</v>
      </c>
      <c r="F118" s="278">
        <v>8</v>
      </c>
      <c r="G118" s="28">
        <v>0</v>
      </c>
      <c r="H118" s="28">
        <v>0</v>
      </c>
    </row>
    <row r="119" spans="1:8" ht="12.75">
      <c r="A119" s="279" t="s">
        <v>140</v>
      </c>
      <c r="B119" s="262" t="s">
        <v>6</v>
      </c>
      <c r="C119" s="264" t="s">
        <v>100</v>
      </c>
      <c r="D119" s="229">
        <v>0</v>
      </c>
      <c r="E119" s="277">
        <v>9</v>
      </c>
      <c r="F119" s="278">
        <v>9</v>
      </c>
      <c r="G119" s="28">
        <v>0</v>
      </c>
      <c r="H119" s="28">
        <v>0</v>
      </c>
    </row>
    <row r="120" spans="1:8" ht="25.5">
      <c r="A120" s="10">
        <v>280</v>
      </c>
      <c r="B120" s="223" t="s">
        <v>102</v>
      </c>
      <c r="C120" s="224" t="s">
        <v>101</v>
      </c>
      <c r="D120" s="229">
        <v>1</v>
      </c>
      <c r="E120" s="277">
        <v>0</v>
      </c>
      <c r="F120" s="278">
        <v>0</v>
      </c>
      <c r="G120" s="28">
        <v>0</v>
      </c>
      <c r="H120" s="28">
        <v>0</v>
      </c>
    </row>
    <row r="121" spans="1:8" ht="12.75">
      <c r="A121" s="10"/>
      <c r="B121" s="223" t="s">
        <v>58</v>
      </c>
      <c r="C121" s="224" t="s">
        <v>646</v>
      </c>
      <c r="D121" s="229">
        <v>1</v>
      </c>
      <c r="E121" s="277">
        <v>0</v>
      </c>
      <c r="F121" s="278">
        <v>1</v>
      </c>
      <c r="G121" s="28">
        <f>G122+G123+G124</f>
        <v>0</v>
      </c>
      <c r="H121" s="28">
        <f>H122+H123+H124</f>
        <v>0</v>
      </c>
    </row>
    <row r="122" spans="1:8" ht="12.75">
      <c r="A122" s="279" t="s">
        <v>134</v>
      </c>
      <c r="B122" s="262" t="s">
        <v>6</v>
      </c>
      <c r="C122" s="264" t="s">
        <v>103</v>
      </c>
      <c r="D122" s="229">
        <v>1</v>
      </c>
      <c r="E122" s="277">
        <v>0</v>
      </c>
      <c r="F122" s="278">
        <v>2</v>
      </c>
      <c r="G122" s="28">
        <v>0</v>
      </c>
      <c r="H122" s="28">
        <v>0</v>
      </c>
    </row>
    <row r="123" spans="1:8" ht="12.75">
      <c r="A123" s="279" t="s">
        <v>135</v>
      </c>
      <c r="B123" s="262" t="s">
        <v>7</v>
      </c>
      <c r="C123" s="264" t="s">
        <v>104</v>
      </c>
      <c r="D123" s="229">
        <v>1</v>
      </c>
      <c r="E123" s="277">
        <v>0</v>
      </c>
      <c r="F123" s="278">
        <v>3</v>
      </c>
      <c r="G123" s="28">
        <v>0</v>
      </c>
      <c r="H123" s="28">
        <v>0</v>
      </c>
    </row>
    <row r="124" spans="1:8" ht="13.5" thickBot="1">
      <c r="A124" s="286" t="s">
        <v>136</v>
      </c>
      <c r="B124" s="287" t="s">
        <v>11</v>
      </c>
      <c r="C124" s="288" t="s">
        <v>105</v>
      </c>
      <c r="D124" s="238">
        <v>1</v>
      </c>
      <c r="E124" s="289">
        <v>0</v>
      </c>
      <c r="F124" s="290">
        <v>4</v>
      </c>
      <c r="G124" s="29">
        <v>0</v>
      </c>
      <c r="H124" s="29">
        <v>0</v>
      </c>
    </row>
    <row r="125" spans="1:10" ht="15.75" customHeight="1">
      <c r="A125" s="22"/>
      <c r="B125" s="291"/>
      <c r="C125" s="23"/>
      <c r="D125" s="292"/>
      <c r="E125" s="292"/>
      <c r="F125" s="292"/>
      <c r="G125" s="36"/>
      <c r="H125" s="36"/>
      <c r="J125" s="39" t="s">
        <v>11</v>
      </c>
    </row>
    <row r="126" spans="1:8" ht="15" customHeight="1" thickBot="1">
      <c r="A126" s="24"/>
      <c r="B126" s="293"/>
      <c r="C126" s="25"/>
      <c r="D126" s="18"/>
      <c r="E126" s="18"/>
      <c r="F126" s="18"/>
      <c r="G126" s="37"/>
      <c r="H126" s="37"/>
    </row>
    <row r="127" spans="1:8" ht="12.75">
      <c r="A127" s="20"/>
      <c r="B127" s="294" t="s">
        <v>106</v>
      </c>
      <c r="C127" s="246" t="s">
        <v>647</v>
      </c>
      <c r="D127" s="247">
        <v>1</v>
      </c>
      <c r="E127" s="248">
        <v>0</v>
      </c>
      <c r="F127" s="249">
        <v>5</v>
      </c>
      <c r="G127" s="31">
        <f>G128+G129+G130+G131+G132</f>
        <v>4885527</v>
      </c>
      <c r="H127" s="31">
        <f>H128+H129+H130+H131+H132</f>
        <v>3613193</v>
      </c>
    </row>
    <row r="128" spans="1:8" ht="12.75">
      <c r="A128" s="279" t="s">
        <v>137</v>
      </c>
      <c r="B128" s="262" t="s">
        <v>6</v>
      </c>
      <c r="C128" s="230" t="s">
        <v>107</v>
      </c>
      <c r="D128" s="231">
        <v>1</v>
      </c>
      <c r="E128" s="232">
        <v>0</v>
      </c>
      <c r="F128" s="233">
        <v>6</v>
      </c>
      <c r="G128" s="28">
        <v>0</v>
      </c>
      <c r="H128" s="28">
        <v>0</v>
      </c>
    </row>
    <row r="129" spans="1:8" ht="12.75">
      <c r="A129" s="279" t="s">
        <v>138</v>
      </c>
      <c r="B129" s="262" t="s">
        <v>7</v>
      </c>
      <c r="C129" s="230" t="s">
        <v>108</v>
      </c>
      <c r="D129" s="231">
        <v>1</v>
      </c>
      <c r="E129" s="232">
        <v>0</v>
      </c>
      <c r="F129" s="233">
        <v>7</v>
      </c>
      <c r="G129" s="28">
        <v>318260</v>
      </c>
      <c r="H129" s="28">
        <v>132243</v>
      </c>
    </row>
    <row r="130" spans="1:8" ht="25.5">
      <c r="A130" s="295" t="s">
        <v>181</v>
      </c>
      <c r="B130" s="262" t="s">
        <v>11</v>
      </c>
      <c r="C130" s="296" t="s">
        <v>183</v>
      </c>
      <c r="D130" s="297">
        <v>1</v>
      </c>
      <c r="E130" s="298">
        <v>0</v>
      </c>
      <c r="F130" s="299">
        <v>8</v>
      </c>
      <c r="G130" s="28">
        <v>1142928</v>
      </c>
      <c r="H130" s="28">
        <v>1127091</v>
      </c>
    </row>
    <row r="131" spans="1:8" ht="12.75">
      <c r="A131" s="295" t="s">
        <v>182</v>
      </c>
      <c r="B131" s="262" t="s">
        <v>28</v>
      </c>
      <c r="C131" s="281" t="s">
        <v>109</v>
      </c>
      <c r="D131" s="297">
        <v>1</v>
      </c>
      <c r="E131" s="298">
        <v>0</v>
      </c>
      <c r="F131" s="299">
        <v>9</v>
      </c>
      <c r="G131" s="35">
        <v>3424339</v>
      </c>
      <c r="H131" s="35">
        <v>2353859</v>
      </c>
    </row>
    <row r="132" spans="1:8" ht="12.75">
      <c r="A132" s="295" t="s">
        <v>193</v>
      </c>
      <c r="B132" s="262" t="s">
        <v>52</v>
      </c>
      <c r="C132" s="281" t="s">
        <v>185</v>
      </c>
      <c r="D132" s="297">
        <v>1</v>
      </c>
      <c r="E132" s="298">
        <v>1</v>
      </c>
      <c r="F132" s="299">
        <v>0</v>
      </c>
      <c r="G132" s="35">
        <v>0</v>
      </c>
      <c r="H132" s="35">
        <v>0</v>
      </c>
    </row>
    <row r="133" spans="1:8" ht="25.5">
      <c r="A133" s="10"/>
      <c r="B133" s="223" t="s">
        <v>110</v>
      </c>
      <c r="C133" s="224" t="s">
        <v>648</v>
      </c>
      <c r="D133" s="231">
        <v>1</v>
      </c>
      <c r="E133" s="232">
        <v>1</v>
      </c>
      <c r="F133" s="233">
        <v>1</v>
      </c>
      <c r="G133" s="28">
        <f>G134+G135</f>
        <v>565620</v>
      </c>
      <c r="H133" s="28">
        <f>H134+H135</f>
        <v>484061</v>
      </c>
    </row>
    <row r="134" spans="1:8" ht="12.75">
      <c r="A134" s="279" t="s">
        <v>139</v>
      </c>
      <c r="B134" s="262" t="s">
        <v>6</v>
      </c>
      <c r="C134" s="264" t="s">
        <v>111</v>
      </c>
      <c r="D134" s="231">
        <v>1</v>
      </c>
      <c r="E134" s="232">
        <v>1</v>
      </c>
      <c r="F134" s="233">
        <v>2</v>
      </c>
      <c r="G134" s="28">
        <v>0</v>
      </c>
      <c r="H134" s="28">
        <v>0</v>
      </c>
    </row>
    <row r="135" spans="1:8" ht="25.5">
      <c r="A135" s="279" t="s">
        <v>206</v>
      </c>
      <c r="B135" s="262" t="s">
        <v>7</v>
      </c>
      <c r="C135" s="300" t="s">
        <v>112</v>
      </c>
      <c r="D135" s="231">
        <v>1</v>
      </c>
      <c r="E135" s="232">
        <v>1</v>
      </c>
      <c r="F135" s="233">
        <v>3</v>
      </c>
      <c r="G135" s="28">
        <v>565620</v>
      </c>
      <c r="H135" s="28">
        <v>484061</v>
      </c>
    </row>
    <row r="136" spans="1:8" ht="25.5">
      <c r="A136" s="10"/>
      <c r="B136" s="223" t="s">
        <v>113</v>
      </c>
      <c r="C136" s="224" t="s">
        <v>649</v>
      </c>
      <c r="D136" s="231">
        <v>1</v>
      </c>
      <c r="E136" s="232">
        <v>1</v>
      </c>
      <c r="F136" s="233">
        <v>4</v>
      </c>
      <c r="G136" s="28">
        <f>G86+G106+G107+G114+G115+G118+G121+G127+G133</f>
        <v>256861892</v>
      </c>
      <c r="H136" s="28">
        <f>H86+H106+H107+H114+H115+H118+H121+H127+H133</f>
        <v>265809893</v>
      </c>
    </row>
    <row r="137" spans="1:8" ht="13.5" thickBot="1">
      <c r="A137" s="272" t="s">
        <v>158</v>
      </c>
      <c r="B137" s="301" t="s">
        <v>114</v>
      </c>
      <c r="C137" s="274" t="s">
        <v>75</v>
      </c>
      <c r="D137" s="240">
        <v>1</v>
      </c>
      <c r="E137" s="241">
        <v>1</v>
      </c>
      <c r="F137" s="242">
        <v>5</v>
      </c>
      <c r="G137" s="29">
        <v>1869823</v>
      </c>
      <c r="H137" s="29">
        <v>2187505</v>
      </c>
    </row>
    <row r="138" ht="12.75">
      <c r="C138" s="19"/>
    </row>
    <row r="139" spans="3:8" ht="12.75">
      <c r="C139" s="19"/>
      <c r="G139" s="38">
        <f>G136-G79</f>
        <v>0</v>
      </c>
      <c r="H139" s="38">
        <f>H136-H79</f>
        <v>0</v>
      </c>
    </row>
    <row r="140" spans="1:3" ht="12.75">
      <c r="A140" s="160" t="s">
        <v>662</v>
      </c>
      <c r="C140" s="19"/>
    </row>
    <row r="141" spans="1:8" ht="12.75">
      <c r="A141" s="11" t="s">
        <v>687</v>
      </c>
      <c r="C141" s="39"/>
      <c r="G141" s="40" t="s">
        <v>212</v>
      </c>
      <c r="H141" s="40" t="s">
        <v>213</v>
      </c>
    </row>
    <row r="142" spans="3:8" ht="12.75">
      <c r="C142" s="39"/>
      <c r="H142" s="334" t="s">
        <v>667</v>
      </c>
    </row>
    <row r="143" ht="12.75">
      <c r="H143" s="41"/>
    </row>
    <row r="144" ht="12.75">
      <c r="A144" s="322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39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zoomScalePageLayoutView="0" workbookViewId="0" topLeftCell="A79">
      <selection activeCell="C139" sqref="C139"/>
    </sheetView>
  </sheetViews>
  <sheetFormatPr defaultColWidth="11.42187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3" customFormat="1" ht="12.75">
      <c r="A1" s="343" t="s">
        <v>663</v>
      </c>
      <c r="B1" s="183"/>
      <c r="C1" s="183"/>
      <c r="D1" s="183"/>
      <c r="F1" s="183"/>
      <c r="G1" s="183"/>
      <c r="H1" s="184" t="s">
        <v>595</v>
      </c>
      <c r="I1" s="188"/>
    </row>
    <row r="2" spans="1:9" s="53" customFormat="1" ht="12.75">
      <c r="A2" s="343" t="s">
        <v>664</v>
      </c>
      <c r="B2" s="183"/>
      <c r="C2" s="183"/>
      <c r="D2" s="183"/>
      <c r="F2" s="183"/>
      <c r="G2" s="183"/>
      <c r="H2" s="185"/>
      <c r="I2" s="188"/>
    </row>
    <row r="3" spans="1:9" s="53" customFormat="1" ht="12.75">
      <c r="A3" s="343" t="s">
        <v>665</v>
      </c>
      <c r="B3" s="183"/>
      <c r="C3" s="183"/>
      <c r="D3" s="183"/>
      <c r="F3" s="183"/>
      <c r="G3" s="183"/>
      <c r="H3" s="186"/>
      <c r="I3" s="188"/>
    </row>
    <row r="4" spans="1:9" s="53" customFormat="1" ht="12.75">
      <c r="A4" s="344" t="s">
        <v>666</v>
      </c>
      <c r="B4" s="183"/>
      <c r="C4" s="183"/>
      <c r="D4" s="183"/>
      <c r="E4" s="183"/>
      <c r="F4" s="183"/>
      <c r="G4" s="183"/>
      <c r="H4" s="187"/>
      <c r="I4" s="188"/>
    </row>
    <row r="5" spans="1:9" s="53" customFormat="1" ht="12.75">
      <c r="A5" s="344" t="s">
        <v>601</v>
      </c>
      <c r="B5" s="183"/>
      <c r="C5" s="183"/>
      <c r="D5" s="183"/>
      <c r="E5" s="183"/>
      <c r="F5" s="183"/>
      <c r="G5" s="183"/>
      <c r="H5" s="186"/>
      <c r="I5" s="188"/>
    </row>
    <row r="6" spans="1:8" ht="12.75">
      <c r="A6" s="53"/>
      <c r="B6" s="2"/>
      <c r="C6" s="2"/>
      <c r="D6" s="2"/>
      <c r="E6" s="2"/>
      <c r="F6" s="2"/>
      <c r="G6" s="2"/>
      <c r="H6" s="179"/>
    </row>
    <row r="7" spans="1:8" ht="12.75">
      <c r="A7" s="53"/>
      <c r="B7" s="2"/>
      <c r="C7" s="2"/>
      <c r="D7" s="2"/>
      <c r="E7" s="2"/>
      <c r="F7" s="2"/>
      <c r="G7" s="2"/>
      <c r="H7" s="43"/>
    </row>
    <row r="8" spans="1:8" ht="1.5" customHeight="1">
      <c r="A8" s="53"/>
      <c r="B8" s="2"/>
      <c r="C8" s="2"/>
      <c r="D8" s="2"/>
      <c r="E8" s="2"/>
      <c r="F8" s="2"/>
      <c r="G8" s="2"/>
      <c r="H8" s="43"/>
    </row>
    <row r="9" spans="1:8" ht="15.75">
      <c r="A9" s="359" t="s">
        <v>214</v>
      </c>
      <c r="B9" s="359"/>
      <c r="C9" s="359"/>
      <c r="D9" s="359"/>
      <c r="E9" s="359"/>
      <c r="F9" s="359"/>
      <c r="G9" s="359"/>
      <c r="H9" s="359"/>
    </row>
    <row r="10" spans="1:8" ht="12.75">
      <c r="A10" s="361" t="s">
        <v>676</v>
      </c>
      <c r="B10" s="361"/>
      <c r="C10" s="361"/>
      <c r="D10" s="361"/>
      <c r="E10" s="361"/>
      <c r="F10" s="361"/>
      <c r="G10" s="361"/>
      <c r="H10" s="361"/>
    </row>
    <row r="11" ht="13.5" thickBot="1"/>
    <row r="12" spans="1:8" ht="13.5" thickBot="1">
      <c r="A12" s="6" t="s">
        <v>194</v>
      </c>
      <c r="B12" s="363" t="s">
        <v>1</v>
      </c>
      <c r="C12" s="354"/>
      <c r="D12" s="355" t="s">
        <v>0</v>
      </c>
      <c r="E12" s="367"/>
      <c r="F12" s="368"/>
      <c r="G12" s="5" t="s">
        <v>215</v>
      </c>
      <c r="H12" s="5" t="s">
        <v>216</v>
      </c>
    </row>
    <row r="13" spans="1:8" ht="13.5" thickBot="1">
      <c r="A13" s="6">
        <v>1</v>
      </c>
      <c r="B13" s="365">
        <v>2</v>
      </c>
      <c r="C13" s="354"/>
      <c r="D13" s="366">
        <v>3</v>
      </c>
      <c r="E13" s="367"/>
      <c r="F13" s="368"/>
      <c r="G13" s="6">
        <v>4</v>
      </c>
      <c r="H13" s="6">
        <v>5</v>
      </c>
    </row>
    <row r="14" spans="1:9" s="53" customFormat="1" ht="12.75">
      <c r="A14" s="45"/>
      <c r="B14" s="46" t="s">
        <v>217</v>
      </c>
      <c r="C14" s="47" t="s">
        <v>604</v>
      </c>
      <c r="D14" s="48">
        <v>0</v>
      </c>
      <c r="E14" s="49">
        <v>0</v>
      </c>
      <c r="F14" s="50">
        <v>1</v>
      </c>
      <c r="G14" s="51">
        <f>G15+G16+G17+G18+G19+G20+G21+G22</f>
        <v>51253573</v>
      </c>
      <c r="H14" s="51">
        <f>H15+H16+H17+H18+H19+H20+H21+H22</f>
        <v>51241556</v>
      </c>
      <c r="I14" s="52"/>
    </row>
    <row r="15" spans="1:8" ht="12.75">
      <c r="A15" s="54" t="s">
        <v>218</v>
      </c>
      <c r="B15" s="55" t="s">
        <v>219</v>
      </c>
      <c r="C15" s="56" t="s">
        <v>220</v>
      </c>
      <c r="D15" s="57">
        <v>0</v>
      </c>
      <c r="E15" s="58">
        <v>0</v>
      </c>
      <c r="F15" s="59">
        <v>2</v>
      </c>
      <c r="G15" s="60">
        <v>54966613</v>
      </c>
      <c r="H15" s="60">
        <v>56480895</v>
      </c>
    </row>
    <row r="16" spans="1:8" ht="12.75">
      <c r="A16" s="54" t="s">
        <v>221</v>
      </c>
      <c r="B16" s="55" t="s">
        <v>7</v>
      </c>
      <c r="C16" s="56" t="s">
        <v>222</v>
      </c>
      <c r="D16" s="57">
        <v>0</v>
      </c>
      <c r="E16" s="58">
        <v>0</v>
      </c>
      <c r="F16" s="59">
        <v>3</v>
      </c>
      <c r="G16" s="60">
        <v>0</v>
      </c>
      <c r="H16" s="60">
        <v>0</v>
      </c>
    </row>
    <row r="17" spans="1:8" ht="12.75" customHeight="1">
      <c r="A17" s="54" t="s">
        <v>223</v>
      </c>
      <c r="B17" s="55" t="s">
        <v>224</v>
      </c>
      <c r="C17" s="56" t="s">
        <v>225</v>
      </c>
      <c r="D17" s="57">
        <v>0</v>
      </c>
      <c r="E17" s="58">
        <v>0</v>
      </c>
      <c r="F17" s="59">
        <v>4</v>
      </c>
      <c r="G17" s="60">
        <v>305013</v>
      </c>
      <c r="H17" s="60">
        <v>91775</v>
      </c>
    </row>
    <row r="18" spans="1:8" ht="12.75">
      <c r="A18" s="54" t="s">
        <v>226</v>
      </c>
      <c r="B18" s="55" t="s">
        <v>227</v>
      </c>
      <c r="C18" s="56" t="s">
        <v>228</v>
      </c>
      <c r="D18" s="57">
        <v>0</v>
      </c>
      <c r="E18" s="58">
        <v>0</v>
      </c>
      <c r="F18" s="59">
        <v>5</v>
      </c>
      <c r="G18" s="60">
        <v>-4274232</v>
      </c>
      <c r="H18" s="60">
        <v>-4563411</v>
      </c>
    </row>
    <row r="19" spans="1:8" ht="12.75">
      <c r="A19" s="54" t="s">
        <v>229</v>
      </c>
      <c r="B19" s="55" t="s">
        <v>230</v>
      </c>
      <c r="C19" s="56" t="s">
        <v>231</v>
      </c>
      <c r="D19" s="57">
        <v>0</v>
      </c>
      <c r="E19" s="58">
        <v>0</v>
      </c>
      <c r="F19" s="59">
        <v>6</v>
      </c>
      <c r="G19" s="60">
        <v>0</v>
      </c>
      <c r="H19" s="60">
        <v>0</v>
      </c>
    </row>
    <row r="20" spans="1:8" ht="12.75">
      <c r="A20" s="54" t="s">
        <v>232</v>
      </c>
      <c r="B20" s="55" t="s">
        <v>233</v>
      </c>
      <c r="C20" s="56" t="s">
        <v>234</v>
      </c>
      <c r="D20" s="57">
        <v>0</v>
      </c>
      <c r="E20" s="58">
        <v>0</v>
      </c>
      <c r="F20" s="59">
        <v>7</v>
      </c>
      <c r="G20" s="60">
        <v>380082</v>
      </c>
      <c r="H20" s="60">
        <v>-838127</v>
      </c>
    </row>
    <row r="21" spans="1:8" ht="12.75">
      <c r="A21" s="54" t="s">
        <v>235</v>
      </c>
      <c r="B21" s="55" t="s">
        <v>236</v>
      </c>
      <c r="C21" s="56" t="s">
        <v>237</v>
      </c>
      <c r="D21" s="57">
        <v>0</v>
      </c>
      <c r="E21" s="58">
        <v>0</v>
      </c>
      <c r="F21" s="59">
        <v>8</v>
      </c>
      <c r="G21" s="60">
        <v>-123903</v>
      </c>
      <c r="H21" s="60">
        <v>70424</v>
      </c>
    </row>
    <row r="22" spans="1:8" ht="12.75">
      <c r="A22" s="54" t="s">
        <v>238</v>
      </c>
      <c r="B22" s="55" t="s">
        <v>239</v>
      </c>
      <c r="C22" s="56" t="s">
        <v>240</v>
      </c>
      <c r="D22" s="57">
        <v>0</v>
      </c>
      <c r="E22" s="58">
        <v>0</v>
      </c>
      <c r="F22" s="59">
        <v>9</v>
      </c>
      <c r="G22" s="60">
        <v>0</v>
      </c>
      <c r="H22" s="60">
        <v>0</v>
      </c>
    </row>
    <row r="23" spans="1:9" s="53" customFormat="1" ht="12.75">
      <c r="A23" s="61"/>
      <c r="B23" s="62" t="s">
        <v>241</v>
      </c>
      <c r="C23" s="63" t="s">
        <v>605</v>
      </c>
      <c r="D23" s="64">
        <v>0</v>
      </c>
      <c r="E23" s="65">
        <v>1</v>
      </c>
      <c r="F23" s="66">
        <v>0</v>
      </c>
      <c r="G23" s="60">
        <f>G24+G25+G29+G30+G31+G35+G36</f>
        <v>8374357</v>
      </c>
      <c r="H23" s="60">
        <f>H24+H25+H29+H30+H31+H35+H36</f>
        <v>10458334</v>
      </c>
      <c r="I23" s="52"/>
    </row>
    <row r="24" spans="1:8" ht="12.75">
      <c r="A24" s="54" t="s">
        <v>242</v>
      </c>
      <c r="B24" s="67" t="s">
        <v>6</v>
      </c>
      <c r="C24" s="68" t="s">
        <v>243</v>
      </c>
      <c r="D24" s="57">
        <v>0</v>
      </c>
      <c r="E24" s="58">
        <v>1</v>
      </c>
      <c r="F24" s="59">
        <v>1</v>
      </c>
      <c r="G24" s="60">
        <v>2887</v>
      </c>
      <c r="H24" s="60">
        <v>4529</v>
      </c>
    </row>
    <row r="25" spans="1:8" ht="12.75">
      <c r="A25" s="54"/>
      <c r="B25" s="69" t="s">
        <v>7</v>
      </c>
      <c r="C25" s="56" t="s">
        <v>244</v>
      </c>
      <c r="D25" s="57">
        <v>0</v>
      </c>
      <c r="E25" s="58">
        <v>1</v>
      </c>
      <c r="F25" s="59">
        <v>2</v>
      </c>
      <c r="G25" s="60">
        <f>G26+G27+G28</f>
        <v>1100572</v>
      </c>
      <c r="H25" s="60">
        <f>H26+H27+H28</f>
        <v>1355563</v>
      </c>
    </row>
    <row r="26" spans="1:8" ht="12.75">
      <c r="A26" s="54" t="s">
        <v>245</v>
      </c>
      <c r="B26" s="67" t="s">
        <v>20</v>
      </c>
      <c r="C26" s="4" t="s">
        <v>246</v>
      </c>
      <c r="D26" s="57">
        <v>0</v>
      </c>
      <c r="E26" s="58">
        <v>1</v>
      </c>
      <c r="F26" s="59">
        <v>3</v>
      </c>
      <c r="G26" s="73">
        <v>1100572</v>
      </c>
      <c r="H26" s="73">
        <v>1355563</v>
      </c>
    </row>
    <row r="27" spans="1:8" ht="12.75" customHeight="1">
      <c r="A27" s="8">
        <v>749</v>
      </c>
      <c r="B27" s="67" t="s">
        <v>21</v>
      </c>
      <c r="C27" s="9" t="s">
        <v>247</v>
      </c>
      <c r="D27" s="70">
        <v>0</v>
      </c>
      <c r="E27" s="71">
        <v>1</v>
      </c>
      <c r="F27" s="72">
        <v>4</v>
      </c>
      <c r="G27" s="73">
        <v>0</v>
      </c>
      <c r="H27" s="73">
        <v>0</v>
      </c>
    </row>
    <row r="28" spans="1:8" ht="12.75">
      <c r="A28" s="54" t="s">
        <v>248</v>
      </c>
      <c r="B28" s="67" t="s">
        <v>22</v>
      </c>
      <c r="C28" s="4" t="s">
        <v>249</v>
      </c>
      <c r="D28" s="57">
        <v>0</v>
      </c>
      <c r="E28" s="58">
        <v>1</v>
      </c>
      <c r="F28" s="59">
        <v>5</v>
      </c>
      <c r="G28" s="60">
        <v>0</v>
      </c>
      <c r="H28" s="60">
        <v>0</v>
      </c>
    </row>
    <row r="29" spans="1:8" ht="12.75">
      <c r="A29" s="54" t="s">
        <v>250</v>
      </c>
      <c r="B29" s="67" t="s">
        <v>11</v>
      </c>
      <c r="C29" s="4" t="s">
        <v>251</v>
      </c>
      <c r="D29" s="57">
        <v>0</v>
      </c>
      <c r="E29" s="58">
        <v>1</v>
      </c>
      <c r="F29" s="59">
        <v>6</v>
      </c>
      <c r="G29" s="60">
        <v>1304369</v>
      </c>
      <c r="H29" s="60">
        <v>1106521</v>
      </c>
    </row>
    <row r="30" spans="1:8" ht="12.75">
      <c r="A30" s="54" t="s">
        <v>252</v>
      </c>
      <c r="B30" s="67" t="s">
        <v>28</v>
      </c>
      <c r="C30" s="4" t="s">
        <v>253</v>
      </c>
      <c r="D30" s="57">
        <v>0</v>
      </c>
      <c r="E30" s="58">
        <v>1</v>
      </c>
      <c r="F30" s="59">
        <v>7</v>
      </c>
      <c r="G30" s="60">
        <v>11345</v>
      </c>
      <c r="H30" s="60">
        <v>38880</v>
      </c>
    </row>
    <row r="31" spans="1:8" ht="12.75">
      <c r="A31" s="61"/>
      <c r="B31" s="67" t="s">
        <v>52</v>
      </c>
      <c r="C31" s="4" t="s">
        <v>254</v>
      </c>
      <c r="D31" s="57">
        <v>0</v>
      </c>
      <c r="E31" s="58">
        <v>1</v>
      </c>
      <c r="F31" s="59">
        <v>8</v>
      </c>
      <c r="G31" s="60">
        <f>G32+G33+G34</f>
        <v>139555</v>
      </c>
      <c r="H31" s="60">
        <f>H32+H33+H34</f>
        <v>1663068</v>
      </c>
    </row>
    <row r="32" spans="1:8" ht="12.75">
      <c r="A32" s="54" t="s">
        <v>255</v>
      </c>
      <c r="B32" s="67" t="s">
        <v>88</v>
      </c>
      <c r="C32" s="4" t="s">
        <v>256</v>
      </c>
      <c r="D32" s="57">
        <v>0</v>
      </c>
      <c r="E32" s="58">
        <v>1</v>
      </c>
      <c r="F32" s="59">
        <v>9</v>
      </c>
      <c r="G32" s="60">
        <v>0</v>
      </c>
      <c r="H32" s="60">
        <v>0</v>
      </c>
    </row>
    <row r="33" spans="1:8" ht="12.75">
      <c r="A33" s="54" t="s">
        <v>255</v>
      </c>
      <c r="B33" s="67" t="s">
        <v>89</v>
      </c>
      <c r="C33" s="4" t="s">
        <v>257</v>
      </c>
      <c r="D33" s="57">
        <v>0</v>
      </c>
      <c r="E33" s="58">
        <v>2</v>
      </c>
      <c r="F33" s="59">
        <v>0</v>
      </c>
      <c r="G33" s="60">
        <v>139555</v>
      </c>
      <c r="H33" s="60">
        <v>1663068</v>
      </c>
    </row>
    <row r="34" spans="1:8" ht="12.75">
      <c r="A34" s="54" t="s">
        <v>255</v>
      </c>
      <c r="B34" s="67" t="s">
        <v>258</v>
      </c>
      <c r="C34" s="4" t="s">
        <v>259</v>
      </c>
      <c r="D34" s="57">
        <v>0</v>
      </c>
      <c r="E34" s="58">
        <v>2</v>
      </c>
      <c r="F34" s="59">
        <v>1</v>
      </c>
      <c r="G34" s="60">
        <v>0</v>
      </c>
      <c r="H34" s="60">
        <v>0</v>
      </c>
    </row>
    <row r="35" spans="1:8" ht="12.75">
      <c r="A35" s="54" t="s">
        <v>260</v>
      </c>
      <c r="B35" s="67" t="s">
        <v>53</v>
      </c>
      <c r="C35" s="4" t="s">
        <v>261</v>
      </c>
      <c r="D35" s="57">
        <v>0</v>
      </c>
      <c r="E35" s="58">
        <v>2</v>
      </c>
      <c r="F35" s="59">
        <v>2</v>
      </c>
      <c r="G35" s="60">
        <v>0</v>
      </c>
      <c r="H35" s="60">
        <v>0</v>
      </c>
    </row>
    <row r="36" spans="1:8" ht="12.75">
      <c r="A36" s="54" t="s">
        <v>262</v>
      </c>
      <c r="B36" s="67" t="s">
        <v>56</v>
      </c>
      <c r="C36" s="4" t="s">
        <v>263</v>
      </c>
      <c r="D36" s="57">
        <v>0</v>
      </c>
      <c r="E36" s="58">
        <v>2</v>
      </c>
      <c r="F36" s="59">
        <v>3</v>
      </c>
      <c r="G36" s="60">
        <v>5815629</v>
      </c>
      <c r="H36" s="60">
        <v>6289773</v>
      </c>
    </row>
    <row r="37" spans="1:9" s="53" customFormat="1" ht="12.75">
      <c r="A37" s="74" t="s">
        <v>264</v>
      </c>
      <c r="B37" s="62" t="s">
        <v>265</v>
      </c>
      <c r="C37" s="3" t="s">
        <v>266</v>
      </c>
      <c r="D37" s="64">
        <v>0</v>
      </c>
      <c r="E37" s="65">
        <v>2</v>
      </c>
      <c r="F37" s="66">
        <v>4</v>
      </c>
      <c r="G37" s="60">
        <v>782998</v>
      </c>
      <c r="H37" s="60">
        <v>1089583</v>
      </c>
      <c r="I37" s="52"/>
    </row>
    <row r="38" spans="1:9" s="53" customFormat="1" ht="29.25">
      <c r="A38" s="74" t="s">
        <v>267</v>
      </c>
      <c r="B38" s="62" t="s">
        <v>268</v>
      </c>
      <c r="C38" s="75" t="s">
        <v>269</v>
      </c>
      <c r="D38" s="64">
        <v>0</v>
      </c>
      <c r="E38" s="65">
        <v>2</v>
      </c>
      <c r="F38" s="66">
        <v>5</v>
      </c>
      <c r="G38" s="60">
        <v>572640</v>
      </c>
      <c r="H38" s="60">
        <v>338595</v>
      </c>
      <c r="I38" s="52"/>
    </row>
    <row r="39" spans="1:8" ht="19.5">
      <c r="A39" s="74" t="s">
        <v>270</v>
      </c>
      <c r="B39" s="62" t="s">
        <v>271</v>
      </c>
      <c r="C39" s="63" t="s">
        <v>272</v>
      </c>
      <c r="D39" s="64">
        <v>0</v>
      </c>
      <c r="E39" s="65">
        <v>2</v>
      </c>
      <c r="F39" s="66">
        <v>6</v>
      </c>
      <c r="G39" s="60">
        <v>567668</v>
      </c>
      <c r="H39" s="60">
        <v>1058952</v>
      </c>
    </row>
    <row r="40" spans="1:8" ht="12.75">
      <c r="A40" s="61"/>
      <c r="B40" s="62" t="s">
        <v>273</v>
      </c>
      <c r="C40" s="63" t="s">
        <v>606</v>
      </c>
      <c r="D40" s="64">
        <v>0</v>
      </c>
      <c r="E40" s="65">
        <v>2</v>
      </c>
      <c r="F40" s="66">
        <v>7</v>
      </c>
      <c r="G40" s="60">
        <f>G41+G46</f>
        <v>29399279</v>
      </c>
      <c r="H40" s="60">
        <f>H41+H46</f>
        <v>32514609</v>
      </c>
    </row>
    <row r="41" spans="1:8" ht="12.75">
      <c r="A41" s="61"/>
      <c r="B41" s="69" t="s">
        <v>6</v>
      </c>
      <c r="C41" s="4" t="s">
        <v>274</v>
      </c>
      <c r="D41" s="57">
        <v>0</v>
      </c>
      <c r="E41" s="58">
        <v>2</v>
      </c>
      <c r="F41" s="59">
        <v>8</v>
      </c>
      <c r="G41" s="60">
        <f>G42+G43+G44</f>
        <v>26955524</v>
      </c>
      <c r="H41" s="60">
        <f>H42+H43+H44</f>
        <v>28817171</v>
      </c>
    </row>
    <row r="42" spans="1:8" ht="12.75">
      <c r="A42" s="54" t="s">
        <v>275</v>
      </c>
      <c r="B42" s="67" t="s">
        <v>18</v>
      </c>
      <c r="C42" s="76" t="s">
        <v>276</v>
      </c>
      <c r="D42" s="57">
        <v>0</v>
      </c>
      <c r="E42" s="58">
        <v>2</v>
      </c>
      <c r="F42" s="59">
        <v>9</v>
      </c>
      <c r="G42" s="60">
        <v>28841645</v>
      </c>
      <c r="H42" s="60">
        <v>30757188</v>
      </c>
    </row>
    <row r="43" spans="1:8" ht="12.75">
      <c r="A43" s="54" t="s">
        <v>277</v>
      </c>
      <c r="B43" s="67" t="s">
        <v>19</v>
      </c>
      <c r="C43" s="56" t="s">
        <v>278</v>
      </c>
      <c r="D43" s="57">
        <v>0</v>
      </c>
      <c r="E43" s="58">
        <v>3</v>
      </c>
      <c r="F43" s="59">
        <v>0</v>
      </c>
      <c r="G43" s="60">
        <v>3928</v>
      </c>
      <c r="H43" s="60">
        <v>1110</v>
      </c>
    </row>
    <row r="44" spans="1:9" ht="13.5" thickBot="1">
      <c r="A44" s="77" t="s">
        <v>279</v>
      </c>
      <c r="B44" s="78" t="s">
        <v>69</v>
      </c>
      <c r="C44" s="79" t="s">
        <v>280</v>
      </c>
      <c r="D44" s="80">
        <v>0</v>
      </c>
      <c r="E44" s="81">
        <v>3</v>
      </c>
      <c r="F44" s="82">
        <v>1</v>
      </c>
      <c r="G44" s="83">
        <v>-1890049</v>
      </c>
      <c r="H44" s="83">
        <v>-1941127</v>
      </c>
      <c r="I44" s="17">
        <v>1</v>
      </c>
    </row>
    <row r="45" spans="1:8" ht="13.5" thickBot="1">
      <c r="A45" s="84"/>
      <c r="B45" s="85"/>
      <c r="C45" s="86"/>
      <c r="D45" s="87"/>
      <c r="E45" s="87"/>
      <c r="F45" s="87"/>
      <c r="G45" s="88"/>
      <c r="H45" s="88"/>
    </row>
    <row r="46" spans="1:8" ht="12.75">
      <c r="A46" s="89"/>
      <c r="B46" s="90" t="s">
        <v>7</v>
      </c>
      <c r="C46" s="91" t="s">
        <v>281</v>
      </c>
      <c r="D46" s="92">
        <v>0</v>
      </c>
      <c r="E46" s="93">
        <v>3</v>
      </c>
      <c r="F46" s="94">
        <v>2</v>
      </c>
      <c r="G46" s="95">
        <f>G47+G48+G49</f>
        <v>2443755</v>
      </c>
      <c r="H46" s="95">
        <f>H47+H48+H49</f>
        <v>3697438</v>
      </c>
    </row>
    <row r="47" spans="1:8" ht="12.75">
      <c r="A47" s="54" t="s">
        <v>282</v>
      </c>
      <c r="B47" s="67" t="s">
        <v>20</v>
      </c>
      <c r="C47" s="56" t="s">
        <v>276</v>
      </c>
      <c r="D47" s="57">
        <v>0</v>
      </c>
      <c r="E47" s="58">
        <v>3</v>
      </c>
      <c r="F47" s="59">
        <v>3</v>
      </c>
      <c r="G47" s="60">
        <v>3818069</v>
      </c>
      <c r="H47" s="60">
        <v>4026840</v>
      </c>
    </row>
    <row r="48" spans="1:8" ht="12.75">
      <c r="A48" s="54" t="s">
        <v>283</v>
      </c>
      <c r="B48" s="67" t="s">
        <v>21</v>
      </c>
      <c r="C48" s="56" t="s">
        <v>278</v>
      </c>
      <c r="D48" s="57">
        <v>0</v>
      </c>
      <c r="E48" s="58">
        <v>3</v>
      </c>
      <c r="F48" s="59">
        <v>4</v>
      </c>
      <c r="G48" s="60">
        <v>0</v>
      </c>
      <c r="H48" s="60">
        <v>0</v>
      </c>
    </row>
    <row r="49" spans="1:8" ht="12.75">
      <c r="A49" s="54" t="s">
        <v>284</v>
      </c>
      <c r="B49" s="67" t="s">
        <v>22</v>
      </c>
      <c r="C49" s="56" t="s">
        <v>280</v>
      </c>
      <c r="D49" s="57">
        <v>0</v>
      </c>
      <c r="E49" s="58">
        <v>3</v>
      </c>
      <c r="F49" s="59">
        <v>5</v>
      </c>
      <c r="G49" s="60">
        <v>-1374314</v>
      </c>
      <c r="H49" s="60">
        <v>-329402</v>
      </c>
    </row>
    <row r="50" spans="1:8" ht="12.75" customHeight="1">
      <c r="A50" s="61"/>
      <c r="B50" s="96" t="s">
        <v>285</v>
      </c>
      <c r="C50" s="63" t="s">
        <v>607</v>
      </c>
      <c r="D50" s="64">
        <v>0</v>
      </c>
      <c r="E50" s="65">
        <v>3</v>
      </c>
      <c r="F50" s="66">
        <v>6</v>
      </c>
      <c r="G50" s="60">
        <f>G51+G54</f>
        <v>6694510</v>
      </c>
      <c r="H50" s="60">
        <f>H51+H54</f>
        <v>5231472</v>
      </c>
    </row>
    <row r="51" spans="1:8" ht="12.75">
      <c r="A51" s="61"/>
      <c r="B51" s="67" t="s">
        <v>6</v>
      </c>
      <c r="C51" s="68" t="s">
        <v>286</v>
      </c>
      <c r="D51" s="57">
        <v>0</v>
      </c>
      <c r="E51" s="58">
        <v>3</v>
      </c>
      <c r="F51" s="59">
        <v>7</v>
      </c>
      <c r="G51" s="60">
        <f>G52+G53</f>
        <v>6397837</v>
      </c>
      <c r="H51" s="60">
        <f>H52+H53</f>
        <v>5013497</v>
      </c>
    </row>
    <row r="52" spans="1:8" ht="12.75">
      <c r="A52" s="54" t="s">
        <v>287</v>
      </c>
      <c r="B52" s="69" t="s">
        <v>288</v>
      </c>
      <c r="C52" s="68" t="s">
        <v>289</v>
      </c>
      <c r="D52" s="57">
        <v>0</v>
      </c>
      <c r="E52" s="58">
        <v>3</v>
      </c>
      <c r="F52" s="59">
        <v>8</v>
      </c>
      <c r="G52" s="60">
        <v>6397837</v>
      </c>
      <c r="H52" s="60">
        <v>5013497</v>
      </c>
    </row>
    <row r="53" spans="1:8" ht="12.75">
      <c r="A53" s="54" t="s">
        <v>290</v>
      </c>
      <c r="B53" s="69" t="s">
        <v>291</v>
      </c>
      <c r="C53" s="68" t="s">
        <v>280</v>
      </c>
      <c r="D53" s="57">
        <v>0</v>
      </c>
      <c r="E53" s="58">
        <v>3</v>
      </c>
      <c r="F53" s="59">
        <v>9</v>
      </c>
      <c r="G53" s="60">
        <v>0</v>
      </c>
      <c r="H53" s="60">
        <v>0</v>
      </c>
    </row>
    <row r="54" spans="1:9" s="97" customFormat="1" ht="11.25">
      <c r="A54" s="61"/>
      <c r="B54" s="67" t="s">
        <v>7</v>
      </c>
      <c r="C54" s="56" t="s">
        <v>292</v>
      </c>
      <c r="D54" s="57">
        <v>0</v>
      </c>
      <c r="E54" s="58">
        <v>4</v>
      </c>
      <c r="F54" s="59">
        <v>0</v>
      </c>
      <c r="G54" s="60">
        <f>G55+G56+G57</f>
        <v>296673</v>
      </c>
      <c r="H54" s="60">
        <f>H55+H56+H57</f>
        <v>217975</v>
      </c>
      <c r="I54" s="17"/>
    </row>
    <row r="55" spans="1:8" ht="19.5">
      <c r="A55" s="54" t="s">
        <v>293</v>
      </c>
      <c r="B55" s="67" t="s">
        <v>20</v>
      </c>
      <c r="C55" s="76" t="s">
        <v>276</v>
      </c>
      <c r="D55" s="57">
        <v>0</v>
      </c>
      <c r="E55" s="58">
        <v>4</v>
      </c>
      <c r="F55" s="59">
        <v>1</v>
      </c>
      <c r="G55" s="60">
        <v>296673</v>
      </c>
      <c r="H55" s="60">
        <v>217975</v>
      </c>
    </row>
    <row r="56" spans="1:8" ht="12.75">
      <c r="A56" s="54" t="s">
        <v>294</v>
      </c>
      <c r="B56" s="67" t="s">
        <v>21</v>
      </c>
      <c r="C56" s="56" t="s">
        <v>278</v>
      </c>
      <c r="D56" s="57">
        <v>0</v>
      </c>
      <c r="E56" s="58">
        <v>4</v>
      </c>
      <c r="F56" s="59">
        <v>2</v>
      </c>
      <c r="G56" s="60">
        <v>0</v>
      </c>
      <c r="H56" s="60">
        <v>0</v>
      </c>
    </row>
    <row r="57" spans="1:8" ht="12.75">
      <c r="A57" s="54" t="s">
        <v>295</v>
      </c>
      <c r="B57" s="67" t="s">
        <v>22</v>
      </c>
      <c r="C57" s="56" t="s">
        <v>280</v>
      </c>
      <c r="D57" s="57">
        <v>0</v>
      </c>
      <c r="E57" s="58">
        <v>4</v>
      </c>
      <c r="F57" s="59">
        <v>3</v>
      </c>
      <c r="G57" s="60">
        <v>0</v>
      </c>
      <c r="H57" s="60">
        <v>0</v>
      </c>
    </row>
    <row r="58" spans="1:9" s="98" customFormat="1" ht="22.5">
      <c r="A58" s="61"/>
      <c r="B58" s="62" t="s">
        <v>296</v>
      </c>
      <c r="C58" s="3" t="s">
        <v>608</v>
      </c>
      <c r="D58" s="64">
        <v>0</v>
      </c>
      <c r="E58" s="65">
        <v>4</v>
      </c>
      <c r="F58" s="66">
        <v>4</v>
      </c>
      <c r="G58" s="60">
        <f>G59+G60+G61</f>
        <v>0</v>
      </c>
      <c r="H58" s="60">
        <f>H59+H60+H61</f>
        <v>0</v>
      </c>
      <c r="I58" s="52"/>
    </row>
    <row r="59" spans="1:8" ht="12.75">
      <c r="A59" s="54" t="s">
        <v>297</v>
      </c>
      <c r="B59" s="67" t="s">
        <v>6</v>
      </c>
      <c r="C59" s="56" t="s">
        <v>276</v>
      </c>
      <c r="D59" s="57">
        <v>0</v>
      </c>
      <c r="E59" s="58">
        <v>4</v>
      </c>
      <c r="F59" s="59">
        <v>5</v>
      </c>
      <c r="G59" s="60"/>
      <c r="H59" s="60"/>
    </row>
    <row r="60" spans="1:8" ht="12.75">
      <c r="A60" s="54" t="s">
        <v>298</v>
      </c>
      <c r="B60" s="67" t="s">
        <v>7</v>
      </c>
      <c r="C60" s="56" t="s">
        <v>278</v>
      </c>
      <c r="D60" s="57">
        <v>0</v>
      </c>
      <c r="E60" s="58">
        <v>4</v>
      </c>
      <c r="F60" s="59">
        <v>6</v>
      </c>
      <c r="G60" s="60"/>
      <c r="H60" s="60"/>
    </row>
    <row r="61" spans="1:8" ht="12.75">
      <c r="A61" s="54" t="s">
        <v>299</v>
      </c>
      <c r="B61" s="67" t="s">
        <v>11</v>
      </c>
      <c r="C61" s="56" t="s">
        <v>280</v>
      </c>
      <c r="D61" s="57">
        <v>0</v>
      </c>
      <c r="E61" s="58">
        <v>4</v>
      </c>
      <c r="F61" s="59">
        <v>7</v>
      </c>
      <c r="G61" s="60"/>
      <c r="H61" s="60"/>
    </row>
    <row r="62" spans="1:8" ht="12.75" customHeight="1">
      <c r="A62" s="61"/>
      <c r="B62" s="62" t="s">
        <v>300</v>
      </c>
      <c r="C62" s="3" t="s">
        <v>609</v>
      </c>
      <c r="D62" s="64">
        <v>0</v>
      </c>
      <c r="E62" s="65">
        <v>4</v>
      </c>
      <c r="F62" s="66">
        <v>8</v>
      </c>
      <c r="G62" s="60">
        <f>G63+G64</f>
        <v>0</v>
      </c>
      <c r="H62" s="60">
        <f>H63+H64</f>
        <v>0</v>
      </c>
    </row>
    <row r="63" spans="1:8" ht="12.75">
      <c r="A63" s="54" t="s">
        <v>301</v>
      </c>
      <c r="B63" s="67" t="s">
        <v>6</v>
      </c>
      <c r="C63" s="68" t="s">
        <v>302</v>
      </c>
      <c r="D63" s="57">
        <v>0</v>
      </c>
      <c r="E63" s="58">
        <v>4</v>
      </c>
      <c r="F63" s="59">
        <v>9</v>
      </c>
      <c r="G63" s="60"/>
      <c r="H63" s="60"/>
    </row>
    <row r="64" spans="1:8" ht="12.75">
      <c r="A64" s="54" t="s">
        <v>303</v>
      </c>
      <c r="B64" s="67" t="s">
        <v>7</v>
      </c>
      <c r="C64" s="68" t="s">
        <v>304</v>
      </c>
      <c r="D64" s="57">
        <v>0</v>
      </c>
      <c r="E64" s="58">
        <v>5</v>
      </c>
      <c r="F64" s="59">
        <v>0</v>
      </c>
      <c r="G64" s="60"/>
      <c r="H64" s="60"/>
    </row>
    <row r="65" spans="1:8" ht="12.75">
      <c r="A65" s="61"/>
      <c r="B65" s="62" t="s">
        <v>305</v>
      </c>
      <c r="C65" s="99" t="s">
        <v>610</v>
      </c>
      <c r="D65" s="64">
        <v>0</v>
      </c>
      <c r="E65" s="65">
        <v>5</v>
      </c>
      <c r="F65" s="66">
        <v>1</v>
      </c>
      <c r="G65" s="60">
        <f>G66+G70</f>
        <v>18774162</v>
      </c>
      <c r="H65" s="60">
        <f>H66+H70</f>
        <v>19084396</v>
      </c>
    </row>
    <row r="66" spans="1:8" ht="12.75">
      <c r="A66" s="61"/>
      <c r="B66" s="69" t="s">
        <v>6</v>
      </c>
      <c r="C66" s="68" t="s">
        <v>306</v>
      </c>
      <c r="D66" s="57">
        <v>0</v>
      </c>
      <c r="E66" s="58">
        <v>5</v>
      </c>
      <c r="F66" s="59">
        <v>2</v>
      </c>
      <c r="G66" s="60">
        <f>G67+G68+G69</f>
        <v>11204512</v>
      </c>
      <c r="H66" s="60">
        <f>H67+H68+H69</f>
        <v>11085734</v>
      </c>
    </row>
    <row r="67" spans="1:8" ht="12.75">
      <c r="A67" s="54" t="s">
        <v>307</v>
      </c>
      <c r="B67" s="67" t="s">
        <v>18</v>
      </c>
      <c r="C67" s="68" t="s">
        <v>308</v>
      </c>
      <c r="D67" s="57">
        <v>0</v>
      </c>
      <c r="E67" s="58">
        <v>5</v>
      </c>
      <c r="F67" s="59">
        <v>3</v>
      </c>
      <c r="G67" s="60">
        <v>10801885</v>
      </c>
      <c r="H67" s="60">
        <v>5867699</v>
      </c>
    </row>
    <row r="68" spans="1:8" ht="29.25">
      <c r="A68" s="54" t="s">
        <v>309</v>
      </c>
      <c r="B68" s="67" t="s">
        <v>19</v>
      </c>
      <c r="C68" s="100" t="s">
        <v>310</v>
      </c>
      <c r="D68" s="57">
        <v>0</v>
      </c>
      <c r="E68" s="58">
        <v>5</v>
      </c>
      <c r="F68" s="59">
        <v>4</v>
      </c>
      <c r="G68" s="60">
        <v>425359</v>
      </c>
      <c r="H68" s="60">
        <v>6258397</v>
      </c>
    </row>
    <row r="69" spans="1:8" ht="12.75">
      <c r="A69" s="54" t="s">
        <v>311</v>
      </c>
      <c r="B69" s="67" t="s">
        <v>69</v>
      </c>
      <c r="C69" s="68" t="s">
        <v>312</v>
      </c>
      <c r="D69" s="57">
        <v>0</v>
      </c>
      <c r="E69" s="58">
        <v>5</v>
      </c>
      <c r="F69" s="59">
        <v>5</v>
      </c>
      <c r="G69" s="60">
        <v>-22732</v>
      </c>
      <c r="H69" s="60">
        <v>-1040362</v>
      </c>
    </row>
    <row r="70" spans="1:8" ht="12.75">
      <c r="A70" s="61"/>
      <c r="B70" s="67" t="s">
        <v>7</v>
      </c>
      <c r="C70" s="68" t="s">
        <v>313</v>
      </c>
      <c r="D70" s="57">
        <v>0</v>
      </c>
      <c r="E70" s="58">
        <v>5</v>
      </c>
      <c r="F70" s="59">
        <v>6</v>
      </c>
      <c r="G70" s="60">
        <f>G71+G72+G73</f>
        <v>7569650</v>
      </c>
      <c r="H70" s="60">
        <f>H71+H72+H73</f>
        <v>7998662</v>
      </c>
    </row>
    <row r="71" spans="1:8" ht="12.75">
      <c r="A71" s="54" t="s">
        <v>314</v>
      </c>
      <c r="B71" s="67" t="s">
        <v>20</v>
      </c>
      <c r="C71" s="100" t="s">
        <v>315</v>
      </c>
      <c r="D71" s="57">
        <v>0</v>
      </c>
      <c r="E71" s="58">
        <v>5</v>
      </c>
      <c r="F71" s="59">
        <v>7</v>
      </c>
      <c r="G71" s="60">
        <v>489713</v>
      </c>
      <c r="H71" s="60">
        <v>503118</v>
      </c>
    </row>
    <row r="72" spans="1:8" ht="12.75">
      <c r="A72" s="54" t="s">
        <v>316</v>
      </c>
      <c r="B72" s="67" t="s">
        <v>21</v>
      </c>
      <c r="C72" s="68" t="s">
        <v>317</v>
      </c>
      <c r="D72" s="57">
        <v>0</v>
      </c>
      <c r="E72" s="58">
        <v>5</v>
      </c>
      <c r="F72" s="59">
        <v>8</v>
      </c>
      <c r="G72" s="60">
        <v>1953531</v>
      </c>
      <c r="H72" s="60">
        <v>1978353</v>
      </c>
    </row>
    <row r="73" spans="1:8" ht="19.5">
      <c r="A73" s="54" t="s">
        <v>318</v>
      </c>
      <c r="B73" s="67" t="s">
        <v>22</v>
      </c>
      <c r="C73" s="100" t="s">
        <v>319</v>
      </c>
      <c r="D73" s="57">
        <v>0</v>
      </c>
      <c r="E73" s="58">
        <v>5</v>
      </c>
      <c r="F73" s="59">
        <v>9</v>
      </c>
      <c r="G73" s="60">
        <v>5126406</v>
      </c>
      <c r="H73" s="60">
        <v>5517191</v>
      </c>
    </row>
    <row r="74" spans="1:8" ht="12.75">
      <c r="A74" s="61"/>
      <c r="B74" s="62" t="s">
        <v>320</v>
      </c>
      <c r="C74" s="99" t="s">
        <v>611</v>
      </c>
      <c r="D74" s="64">
        <v>0</v>
      </c>
      <c r="E74" s="65">
        <v>6</v>
      </c>
      <c r="F74" s="66">
        <v>0</v>
      </c>
      <c r="G74" s="60">
        <f>G75+G76+G77+G78+G79+G80</f>
        <v>1182597</v>
      </c>
      <c r="H74" s="60">
        <f>H75+H76+H77+H78+H79+H80</f>
        <v>1762208</v>
      </c>
    </row>
    <row r="75" spans="1:8" ht="12.75">
      <c r="A75" s="54" t="s">
        <v>321</v>
      </c>
      <c r="B75" s="67" t="s">
        <v>6</v>
      </c>
      <c r="C75" s="56" t="s">
        <v>322</v>
      </c>
      <c r="D75" s="57">
        <v>0</v>
      </c>
      <c r="E75" s="58">
        <v>6</v>
      </c>
      <c r="F75" s="59">
        <v>1</v>
      </c>
      <c r="G75" s="60">
        <v>327145</v>
      </c>
      <c r="H75" s="60">
        <v>397333</v>
      </c>
    </row>
    <row r="76" spans="1:8" ht="12.75">
      <c r="A76" s="54" t="s">
        <v>323</v>
      </c>
      <c r="B76" s="67" t="s">
        <v>7</v>
      </c>
      <c r="C76" s="4" t="s">
        <v>324</v>
      </c>
      <c r="D76" s="57">
        <v>0</v>
      </c>
      <c r="E76" s="58">
        <v>6</v>
      </c>
      <c r="F76" s="59">
        <v>2</v>
      </c>
      <c r="G76" s="60">
        <v>164832</v>
      </c>
      <c r="H76" s="60">
        <v>527771</v>
      </c>
    </row>
    <row r="77" spans="1:8" ht="12.75">
      <c r="A77" s="54" t="s">
        <v>325</v>
      </c>
      <c r="B77" s="67" t="s">
        <v>11</v>
      </c>
      <c r="C77" s="68" t="s">
        <v>326</v>
      </c>
      <c r="D77" s="57">
        <v>0</v>
      </c>
      <c r="E77" s="58">
        <v>6</v>
      </c>
      <c r="F77" s="59">
        <v>3</v>
      </c>
      <c r="G77" s="60">
        <v>0</v>
      </c>
      <c r="H77" s="60">
        <v>0</v>
      </c>
    </row>
    <row r="78" spans="1:8" ht="12.75">
      <c r="A78" s="54" t="s">
        <v>327</v>
      </c>
      <c r="B78" s="67" t="s">
        <v>28</v>
      </c>
      <c r="C78" s="68" t="s">
        <v>328</v>
      </c>
      <c r="D78" s="57">
        <v>0</v>
      </c>
      <c r="E78" s="58">
        <v>6</v>
      </c>
      <c r="F78" s="59">
        <v>4</v>
      </c>
      <c r="G78" s="60">
        <v>46463</v>
      </c>
      <c r="H78" s="60">
        <v>1413</v>
      </c>
    </row>
    <row r="79" spans="1:8" ht="12.75">
      <c r="A79" s="54" t="s">
        <v>329</v>
      </c>
      <c r="B79" s="67" t="s">
        <v>52</v>
      </c>
      <c r="C79" s="4" t="s">
        <v>330</v>
      </c>
      <c r="D79" s="57">
        <v>0</v>
      </c>
      <c r="E79" s="58">
        <v>6</v>
      </c>
      <c r="F79" s="59">
        <v>5</v>
      </c>
      <c r="G79" s="60">
        <v>0</v>
      </c>
      <c r="H79" s="60">
        <v>0</v>
      </c>
    </row>
    <row r="80" spans="1:8" ht="12.75">
      <c r="A80" s="54" t="s">
        <v>331</v>
      </c>
      <c r="B80" s="67" t="s">
        <v>53</v>
      </c>
      <c r="C80" s="26" t="s">
        <v>332</v>
      </c>
      <c r="D80" s="57">
        <v>0</v>
      </c>
      <c r="E80" s="58">
        <v>6</v>
      </c>
      <c r="F80" s="59">
        <v>6</v>
      </c>
      <c r="G80" s="60">
        <v>644157</v>
      </c>
      <c r="H80" s="60">
        <v>835691</v>
      </c>
    </row>
    <row r="81" spans="1:8" ht="12.75">
      <c r="A81" s="61"/>
      <c r="B81" s="62" t="s">
        <v>333</v>
      </c>
      <c r="C81" s="99" t="s">
        <v>612</v>
      </c>
      <c r="D81" s="64">
        <v>0</v>
      </c>
      <c r="E81" s="65">
        <v>6</v>
      </c>
      <c r="F81" s="66">
        <v>7</v>
      </c>
      <c r="G81" s="60">
        <f>G82+G83</f>
        <v>810904</v>
      </c>
      <c r="H81" s="60">
        <f>H82+H83</f>
        <v>628106</v>
      </c>
    </row>
    <row r="82" spans="1:8" ht="12.75">
      <c r="A82" s="54" t="s">
        <v>334</v>
      </c>
      <c r="B82" s="67" t="s">
        <v>6</v>
      </c>
      <c r="C82" s="4" t="s">
        <v>335</v>
      </c>
      <c r="D82" s="57">
        <v>0</v>
      </c>
      <c r="E82" s="58">
        <v>6</v>
      </c>
      <c r="F82" s="59">
        <v>8</v>
      </c>
      <c r="G82" s="60">
        <v>10626</v>
      </c>
      <c r="H82" s="60">
        <v>12020</v>
      </c>
    </row>
    <row r="83" spans="1:8" ht="20.25" thickBot="1">
      <c r="A83" s="77" t="s">
        <v>336</v>
      </c>
      <c r="B83" s="78" t="s">
        <v>7</v>
      </c>
      <c r="C83" s="101" t="s">
        <v>337</v>
      </c>
      <c r="D83" s="80">
        <v>0</v>
      </c>
      <c r="E83" s="81">
        <v>6</v>
      </c>
      <c r="F83" s="82">
        <v>9</v>
      </c>
      <c r="G83" s="83">
        <v>800278</v>
      </c>
      <c r="H83" s="83">
        <v>616086</v>
      </c>
    </row>
    <row r="84" spans="1:9" ht="12.75">
      <c r="A84" s="102"/>
      <c r="B84" s="103"/>
      <c r="C84" s="104"/>
      <c r="D84" s="105"/>
      <c r="E84" s="105"/>
      <c r="F84" s="105"/>
      <c r="G84" s="106"/>
      <c r="H84" s="106"/>
      <c r="I84" s="17" t="s">
        <v>7</v>
      </c>
    </row>
    <row r="85" spans="1:8" ht="13.5" thickBot="1">
      <c r="A85" s="84"/>
      <c r="B85" s="85"/>
      <c r="C85" s="107"/>
      <c r="D85" s="87"/>
      <c r="E85" s="87"/>
      <c r="F85" s="87"/>
      <c r="G85" s="88"/>
      <c r="H85" s="88"/>
    </row>
    <row r="86" spans="1:8" ht="12.75">
      <c r="A86" s="89">
        <v>467.4581</v>
      </c>
      <c r="B86" s="108" t="s">
        <v>338</v>
      </c>
      <c r="C86" s="109" t="s">
        <v>339</v>
      </c>
      <c r="D86" s="48">
        <v>0</v>
      </c>
      <c r="E86" s="49">
        <v>7</v>
      </c>
      <c r="F86" s="50">
        <v>0</v>
      </c>
      <c r="G86" s="95">
        <v>94982</v>
      </c>
      <c r="H86" s="95">
        <v>11308</v>
      </c>
    </row>
    <row r="87" spans="1:8" ht="27" customHeight="1">
      <c r="A87" s="61" t="s">
        <v>340</v>
      </c>
      <c r="B87" s="62" t="s">
        <v>341</v>
      </c>
      <c r="C87" s="99" t="s">
        <v>613</v>
      </c>
      <c r="D87" s="64">
        <v>0</v>
      </c>
      <c r="E87" s="65">
        <v>7</v>
      </c>
      <c r="F87" s="66">
        <v>1</v>
      </c>
      <c r="G87" s="110">
        <f>G14+G23+G37+G38+G39-G40-G50-G58-G62-G65-G74-G81-G86</f>
        <v>4594802</v>
      </c>
      <c r="H87" s="110">
        <f>H14+H23+H37+H38+H39-H40-H50-H58-H62-H65-H74-H81-H86</f>
        <v>4954921</v>
      </c>
    </row>
    <row r="88" spans="1:8" ht="12.75">
      <c r="A88" s="61"/>
      <c r="B88" s="62" t="s">
        <v>342</v>
      </c>
      <c r="C88" s="3" t="s">
        <v>614</v>
      </c>
      <c r="D88" s="64">
        <v>0</v>
      </c>
      <c r="E88" s="65">
        <v>7</v>
      </c>
      <c r="F88" s="66">
        <v>2</v>
      </c>
      <c r="G88" s="110">
        <f>G89+G90</f>
        <v>483116</v>
      </c>
      <c r="H88" s="110">
        <f>H89+H90</f>
        <v>578071</v>
      </c>
    </row>
    <row r="89" spans="1:8" ht="12.75">
      <c r="A89" s="54" t="s">
        <v>343</v>
      </c>
      <c r="B89" s="67" t="s">
        <v>6</v>
      </c>
      <c r="C89" s="4" t="s">
        <v>344</v>
      </c>
      <c r="D89" s="57">
        <v>0</v>
      </c>
      <c r="E89" s="58">
        <v>7</v>
      </c>
      <c r="F89" s="59">
        <v>3</v>
      </c>
      <c r="G89" s="60">
        <v>483116</v>
      </c>
      <c r="H89" s="60">
        <v>578071</v>
      </c>
    </row>
    <row r="90" spans="1:8" ht="12.75">
      <c r="A90" s="61"/>
      <c r="B90" s="69" t="s">
        <v>7</v>
      </c>
      <c r="C90" s="4" t="s">
        <v>345</v>
      </c>
      <c r="D90" s="57">
        <v>0</v>
      </c>
      <c r="E90" s="58">
        <v>7</v>
      </c>
      <c r="F90" s="59">
        <v>4</v>
      </c>
      <c r="G90" s="60">
        <v>0</v>
      </c>
      <c r="H90" s="60">
        <v>0</v>
      </c>
    </row>
    <row r="91" spans="1:8" ht="13.5" thickBot="1">
      <c r="A91" s="111" t="s">
        <v>346</v>
      </c>
      <c r="B91" s="112" t="s">
        <v>347</v>
      </c>
      <c r="C91" s="113" t="s">
        <v>615</v>
      </c>
      <c r="D91" s="114">
        <v>0</v>
      </c>
      <c r="E91" s="115">
        <v>7</v>
      </c>
      <c r="F91" s="116">
        <v>5</v>
      </c>
      <c r="G91" s="117">
        <f>G87-G88</f>
        <v>4111686</v>
      </c>
      <c r="H91" s="117">
        <f>H87-H88</f>
        <v>4376850</v>
      </c>
    </row>
    <row r="92" spans="1:8" ht="12.75">
      <c r="A92" s="118" t="s">
        <v>348</v>
      </c>
      <c r="B92" s="119" t="s">
        <v>349</v>
      </c>
      <c r="C92" s="120" t="s">
        <v>350</v>
      </c>
      <c r="D92" s="46">
        <v>0</v>
      </c>
      <c r="E92" s="121">
        <v>7</v>
      </c>
      <c r="F92" s="122">
        <v>6</v>
      </c>
      <c r="G92" s="123"/>
      <c r="H92" s="123"/>
    </row>
    <row r="93" spans="1:8" ht="13.5" thickBot="1">
      <c r="A93" s="124"/>
      <c r="B93" s="125" t="s">
        <v>351</v>
      </c>
      <c r="C93" s="126" t="s">
        <v>616</v>
      </c>
      <c r="D93" s="127">
        <v>0</v>
      </c>
      <c r="E93" s="128">
        <v>7</v>
      </c>
      <c r="F93" s="129">
        <v>7</v>
      </c>
      <c r="G93" s="117">
        <f>G91+G92</f>
        <v>4111686</v>
      </c>
      <c r="H93" s="117">
        <f>H91+H92</f>
        <v>4376850</v>
      </c>
    </row>
    <row r="94" spans="1:9" s="53" customFormat="1" ht="12.75">
      <c r="A94" s="124"/>
      <c r="B94" s="125" t="s">
        <v>352</v>
      </c>
      <c r="C94" s="126" t="s">
        <v>617</v>
      </c>
      <c r="D94" s="127">
        <v>0</v>
      </c>
      <c r="E94" s="128">
        <v>7</v>
      </c>
      <c r="F94" s="129">
        <v>8</v>
      </c>
      <c r="G94" s="131">
        <f>G95+G96+G97+G98+G99+G100</f>
        <v>0</v>
      </c>
      <c r="H94" s="131">
        <f>H95+H96+H97+H98+H99+H100</f>
        <v>0</v>
      </c>
      <c r="I94" s="52"/>
    </row>
    <row r="95" spans="1:8" ht="12.75">
      <c r="A95" s="124"/>
      <c r="B95" s="132" t="s">
        <v>6</v>
      </c>
      <c r="C95" s="133" t="s">
        <v>353</v>
      </c>
      <c r="D95" s="127">
        <v>0</v>
      </c>
      <c r="E95" s="128">
        <v>7</v>
      </c>
      <c r="F95" s="129">
        <v>9</v>
      </c>
      <c r="G95" s="130"/>
      <c r="H95" s="130"/>
    </row>
    <row r="96" spans="1:8" ht="12.75">
      <c r="A96" s="124"/>
      <c r="B96" s="134" t="s">
        <v>7</v>
      </c>
      <c r="C96" s="133" t="s">
        <v>354</v>
      </c>
      <c r="D96" s="127">
        <v>0</v>
      </c>
      <c r="E96" s="128">
        <v>8</v>
      </c>
      <c r="F96" s="129">
        <v>0</v>
      </c>
      <c r="G96" s="130"/>
      <c r="H96" s="130"/>
    </row>
    <row r="97" spans="1:8" ht="12.75">
      <c r="A97" s="124"/>
      <c r="B97" s="134" t="s">
        <v>11</v>
      </c>
      <c r="C97" s="133" t="s">
        <v>355</v>
      </c>
      <c r="D97" s="127">
        <v>0</v>
      </c>
      <c r="E97" s="128">
        <v>8</v>
      </c>
      <c r="F97" s="129">
        <v>1</v>
      </c>
      <c r="G97" s="130"/>
      <c r="H97" s="130"/>
    </row>
    <row r="98" spans="1:8" ht="12.75">
      <c r="A98" s="124"/>
      <c r="B98" s="134" t="s">
        <v>28</v>
      </c>
      <c r="C98" s="133" t="s">
        <v>356</v>
      </c>
      <c r="D98" s="127">
        <v>0</v>
      </c>
      <c r="E98" s="128">
        <v>8</v>
      </c>
      <c r="F98" s="129">
        <v>2</v>
      </c>
      <c r="G98" s="130"/>
      <c r="H98" s="130"/>
    </row>
    <row r="99" spans="1:8" ht="12.75">
      <c r="A99" s="124"/>
      <c r="B99" s="134" t="s">
        <v>52</v>
      </c>
      <c r="C99" s="133" t="s">
        <v>357</v>
      </c>
      <c r="D99" s="127">
        <v>0</v>
      </c>
      <c r="E99" s="128">
        <v>8</v>
      </c>
      <c r="F99" s="129">
        <v>3</v>
      </c>
      <c r="G99" s="130"/>
      <c r="H99" s="130"/>
    </row>
    <row r="100" spans="1:8" ht="12.75">
      <c r="A100" s="124"/>
      <c r="B100" s="135" t="s">
        <v>53</v>
      </c>
      <c r="C100" s="133" t="s">
        <v>358</v>
      </c>
      <c r="D100" s="127">
        <v>0</v>
      </c>
      <c r="E100" s="128">
        <v>8</v>
      </c>
      <c r="F100" s="129">
        <v>4</v>
      </c>
      <c r="G100" s="130"/>
      <c r="H100" s="130"/>
    </row>
    <row r="101" spans="1:9" s="53" customFormat="1" ht="12.75">
      <c r="A101" s="124"/>
      <c r="B101" s="125" t="s">
        <v>359</v>
      </c>
      <c r="C101" s="126" t="s">
        <v>360</v>
      </c>
      <c r="D101" s="127">
        <v>0</v>
      </c>
      <c r="E101" s="128">
        <v>8</v>
      </c>
      <c r="F101" s="129">
        <v>5</v>
      </c>
      <c r="G101" s="131"/>
      <c r="H101" s="131"/>
      <c r="I101" s="52"/>
    </row>
    <row r="102" spans="1:9" s="53" customFormat="1" ht="12.75">
      <c r="A102" s="124"/>
      <c r="B102" s="125" t="s">
        <v>361</v>
      </c>
      <c r="C102" s="126" t="s">
        <v>618</v>
      </c>
      <c r="D102" s="127">
        <v>0</v>
      </c>
      <c r="E102" s="128">
        <v>8</v>
      </c>
      <c r="F102" s="129">
        <v>6</v>
      </c>
      <c r="G102" s="131">
        <f>G94+G101</f>
        <v>0</v>
      </c>
      <c r="H102" s="131">
        <f>H94+H101</f>
        <v>0</v>
      </c>
      <c r="I102" s="52"/>
    </row>
    <row r="103" spans="1:9" s="53" customFormat="1" ht="13.5" thickBot="1">
      <c r="A103" s="136"/>
      <c r="B103" s="137" t="s">
        <v>362</v>
      </c>
      <c r="C103" s="138" t="s">
        <v>619</v>
      </c>
      <c r="D103" s="112">
        <v>0</v>
      </c>
      <c r="E103" s="139">
        <v>8</v>
      </c>
      <c r="F103" s="140">
        <v>7</v>
      </c>
      <c r="G103" s="141">
        <f>G93+G102</f>
        <v>4111686</v>
      </c>
      <c r="H103" s="141">
        <f>H93+H102</f>
        <v>4376850</v>
      </c>
      <c r="I103" s="52"/>
    </row>
    <row r="104" spans="5:8" ht="13.5" thickBot="1">
      <c r="E104" s="19"/>
      <c r="F104" s="19"/>
      <c r="G104" s="142"/>
      <c r="H104" s="142"/>
    </row>
    <row r="105" spans="1:8" ht="12.75">
      <c r="A105" s="143"/>
      <c r="B105" s="144"/>
      <c r="C105" s="145" t="s">
        <v>363</v>
      </c>
      <c r="D105" s="46">
        <v>0</v>
      </c>
      <c r="E105" s="121">
        <v>8</v>
      </c>
      <c r="F105" s="122">
        <v>8</v>
      </c>
      <c r="G105" s="146">
        <v>0</v>
      </c>
      <c r="H105" s="146">
        <v>0</v>
      </c>
    </row>
    <row r="106" spans="1:8" ht="12.75">
      <c r="A106" s="124"/>
      <c r="B106" s="125" t="s">
        <v>364</v>
      </c>
      <c r="C106" s="147" t="s">
        <v>365</v>
      </c>
      <c r="D106" s="127">
        <v>0</v>
      </c>
      <c r="E106" s="128">
        <v>8</v>
      </c>
      <c r="F106" s="129">
        <v>9</v>
      </c>
      <c r="G106" s="148">
        <v>0</v>
      </c>
      <c r="H106" s="148">
        <v>0</v>
      </c>
    </row>
    <row r="107" spans="1:8" ht="13.5" thickBot="1">
      <c r="A107" s="149"/>
      <c r="B107" s="150" t="s">
        <v>366</v>
      </c>
      <c r="C107" s="151" t="s">
        <v>367</v>
      </c>
      <c r="D107" s="112">
        <v>0</v>
      </c>
      <c r="E107" s="139">
        <v>9</v>
      </c>
      <c r="F107" s="140">
        <v>0</v>
      </c>
      <c r="G107" s="152">
        <v>0</v>
      </c>
      <c r="H107" s="152">
        <v>0</v>
      </c>
    </row>
    <row r="108" spans="1:8" ht="13.5" thickBot="1">
      <c r="A108" s="42"/>
      <c r="B108" s="153"/>
      <c r="C108" s="154" t="s">
        <v>368</v>
      </c>
      <c r="D108" s="44">
        <v>0</v>
      </c>
      <c r="E108" s="155">
        <v>9</v>
      </c>
      <c r="F108" s="156">
        <v>1</v>
      </c>
      <c r="G108" s="157">
        <v>0</v>
      </c>
      <c r="H108" s="157">
        <v>0</v>
      </c>
    </row>
    <row r="109" spans="2:8" ht="13.5" thickBot="1">
      <c r="B109" s="158"/>
      <c r="C109" s="159"/>
      <c r="E109" s="19"/>
      <c r="F109" s="19"/>
      <c r="G109" s="142"/>
      <c r="H109" s="142"/>
    </row>
    <row r="110" spans="1:8" ht="12.75">
      <c r="A110" s="143"/>
      <c r="B110" s="144"/>
      <c r="C110" s="145" t="s">
        <v>369</v>
      </c>
      <c r="D110" s="46">
        <v>0</v>
      </c>
      <c r="E110" s="121">
        <v>9</v>
      </c>
      <c r="F110" s="122">
        <v>2</v>
      </c>
      <c r="G110" s="146">
        <v>0</v>
      </c>
      <c r="H110" s="146">
        <v>0</v>
      </c>
    </row>
    <row r="111" spans="1:8" ht="12.75">
      <c r="A111" s="124"/>
      <c r="B111" s="125" t="s">
        <v>364</v>
      </c>
      <c r="C111" s="147" t="s">
        <v>365</v>
      </c>
      <c r="D111" s="127">
        <v>0</v>
      </c>
      <c r="E111" s="128">
        <v>9</v>
      </c>
      <c r="F111" s="129">
        <v>3</v>
      </c>
      <c r="G111" s="148">
        <v>0</v>
      </c>
      <c r="H111" s="148">
        <v>0</v>
      </c>
    </row>
    <row r="112" spans="1:8" ht="13.5" thickBot="1">
      <c r="A112" s="149"/>
      <c r="B112" s="150" t="s">
        <v>366</v>
      </c>
      <c r="C112" s="151" t="s">
        <v>367</v>
      </c>
      <c r="D112" s="112">
        <v>0</v>
      </c>
      <c r="E112" s="139">
        <v>9</v>
      </c>
      <c r="F112" s="140">
        <v>4</v>
      </c>
      <c r="G112" s="152">
        <v>0</v>
      </c>
      <c r="H112" s="152">
        <v>0</v>
      </c>
    </row>
    <row r="113" spans="1:8" ht="13.5" thickBot="1">
      <c r="A113" s="42"/>
      <c r="B113" s="153"/>
      <c r="C113" s="154" t="s">
        <v>368</v>
      </c>
      <c r="D113" s="44">
        <v>0</v>
      </c>
      <c r="E113" s="155">
        <v>9</v>
      </c>
      <c r="F113" s="156">
        <v>5</v>
      </c>
      <c r="G113" s="157">
        <v>0</v>
      </c>
      <c r="H113" s="157">
        <v>0</v>
      </c>
    </row>
    <row r="114" spans="1:8" ht="12.75">
      <c r="A114" s="160"/>
      <c r="B114" s="158"/>
      <c r="C114" s="159"/>
      <c r="D114" s="160"/>
      <c r="E114" s="25"/>
      <c r="F114" s="25"/>
      <c r="G114" s="25"/>
      <c r="H114" s="25"/>
    </row>
    <row r="115" spans="1:8" ht="12.75">
      <c r="A115" s="160"/>
      <c r="B115" s="158"/>
      <c r="C115" s="159"/>
      <c r="D115" s="160"/>
      <c r="E115" s="25"/>
      <c r="F115" s="25"/>
      <c r="G115" s="161"/>
      <c r="H115" s="161"/>
    </row>
    <row r="116" spans="1:8" ht="12.75">
      <c r="A116" s="160"/>
      <c r="B116" s="158"/>
      <c r="C116" s="159"/>
      <c r="D116" s="160"/>
      <c r="E116" s="25"/>
      <c r="F116" s="25"/>
      <c r="G116" s="25"/>
      <c r="H116" s="161"/>
    </row>
    <row r="117" spans="1:8" ht="12.75">
      <c r="A117" s="160"/>
      <c r="B117" s="158"/>
      <c r="C117" s="159"/>
      <c r="D117" s="160"/>
      <c r="E117" s="25"/>
      <c r="F117" s="25"/>
      <c r="G117" s="25"/>
      <c r="H117" s="161"/>
    </row>
    <row r="118" spans="1:8" ht="12.75">
      <c r="A118" s="160"/>
      <c r="B118" s="158"/>
      <c r="C118" s="159"/>
      <c r="D118" s="160"/>
      <c r="E118" s="25"/>
      <c r="F118" s="25"/>
      <c r="G118" s="25"/>
      <c r="H118" s="25"/>
    </row>
    <row r="119" spans="1:8" ht="12.75">
      <c r="A119" s="160"/>
      <c r="B119" s="158"/>
      <c r="C119" s="159"/>
      <c r="D119" s="160"/>
      <c r="E119" s="25"/>
      <c r="F119" s="25"/>
      <c r="G119" s="25"/>
      <c r="H119" s="25"/>
    </row>
    <row r="120" spans="1:8" ht="12.75">
      <c r="A120" s="160"/>
      <c r="B120" s="158"/>
      <c r="C120" s="159"/>
      <c r="D120" s="160"/>
      <c r="E120" s="25"/>
      <c r="F120" s="25"/>
      <c r="G120" s="25"/>
      <c r="H120" s="25"/>
    </row>
    <row r="121" spans="1:8" ht="12.75">
      <c r="A121" s="160"/>
      <c r="B121" s="158"/>
      <c r="C121" s="159"/>
      <c r="D121" s="160"/>
      <c r="E121" s="25"/>
      <c r="F121" s="25"/>
      <c r="G121" s="25"/>
      <c r="H121" s="25"/>
    </row>
    <row r="122" spans="1:8" ht="12" customHeight="1">
      <c r="A122" s="160"/>
      <c r="B122" s="158"/>
      <c r="C122" s="159"/>
      <c r="D122" s="160"/>
      <c r="E122" s="25"/>
      <c r="F122" s="25"/>
      <c r="G122" s="25"/>
      <c r="H122" s="25"/>
    </row>
    <row r="123" spans="2:9" ht="12.75">
      <c r="B123" s="158"/>
      <c r="C123" s="159"/>
      <c r="E123" s="19"/>
      <c r="F123" s="19"/>
      <c r="G123" s="19"/>
      <c r="H123" s="19"/>
      <c r="I123" s="17" t="s">
        <v>11</v>
      </c>
    </row>
    <row r="124" spans="2:8" ht="12.75">
      <c r="B124" s="158"/>
      <c r="C124" s="159"/>
      <c r="E124" s="19"/>
      <c r="F124" s="19"/>
      <c r="G124" s="19"/>
      <c r="H124" s="19"/>
    </row>
    <row r="125" spans="1:8" ht="12.75">
      <c r="A125" s="369" t="s">
        <v>370</v>
      </c>
      <c r="B125" s="369"/>
      <c r="C125" s="369"/>
      <c r="D125" s="369"/>
      <c r="E125" s="369"/>
      <c r="F125" s="369"/>
      <c r="G125" s="369"/>
      <c r="H125" s="369"/>
    </row>
    <row r="126" spans="5:8" ht="13.5" thickBot="1">
      <c r="E126" s="19"/>
      <c r="F126" s="19"/>
      <c r="G126" s="19"/>
      <c r="H126" s="19"/>
    </row>
    <row r="127" spans="1:14" ht="22.5">
      <c r="A127" s="162"/>
      <c r="B127" s="163" t="s">
        <v>217</v>
      </c>
      <c r="C127" s="164" t="s">
        <v>371</v>
      </c>
      <c r="D127" s="163">
        <v>0</v>
      </c>
      <c r="E127" s="165">
        <v>9</v>
      </c>
      <c r="F127" s="166">
        <v>6</v>
      </c>
      <c r="G127" s="216">
        <f>G128+G129+G130+G131+G132+G133</f>
        <v>4111686</v>
      </c>
      <c r="H127" s="216">
        <f>H128+H129+H130+H131+H132+H133</f>
        <v>4376850</v>
      </c>
      <c r="N127" s="38"/>
    </row>
    <row r="128" spans="1:8" ht="12.75">
      <c r="A128" s="167" t="s">
        <v>372</v>
      </c>
      <c r="B128" s="168" t="s">
        <v>6</v>
      </c>
      <c r="C128" s="169" t="s">
        <v>373</v>
      </c>
      <c r="D128" s="168">
        <v>0</v>
      </c>
      <c r="E128" s="170">
        <v>9</v>
      </c>
      <c r="F128" s="171">
        <v>7</v>
      </c>
      <c r="G128" s="217">
        <v>0</v>
      </c>
      <c r="H128" s="217">
        <v>0</v>
      </c>
    </row>
    <row r="129" spans="1:8" ht="12.75">
      <c r="A129" s="167" t="s">
        <v>374</v>
      </c>
      <c r="B129" s="69" t="s">
        <v>7</v>
      </c>
      <c r="C129" s="169" t="s">
        <v>85</v>
      </c>
      <c r="D129" s="168">
        <v>0</v>
      </c>
      <c r="E129" s="170">
        <v>9</v>
      </c>
      <c r="F129" s="171">
        <v>8</v>
      </c>
      <c r="G129" s="217">
        <v>0</v>
      </c>
      <c r="H129" s="217">
        <v>0</v>
      </c>
    </row>
    <row r="130" spans="1:8" ht="12.75">
      <c r="A130" s="167" t="s">
        <v>375</v>
      </c>
      <c r="B130" s="168" t="s">
        <v>11</v>
      </c>
      <c r="C130" s="169" t="s">
        <v>84</v>
      </c>
      <c r="D130" s="168">
        <v>0</v>
      </c>
      <c r="E130" s="170">
        <v>9</v>
      </c>
      <c r="F130" s="171">
        <v>9</v>
      </c>
      <c r="G130" s="217">
        <v>0</v>
      </c>
      <c r="H130" s="217">
        <v>0</v>
      </c>
    </row>
    <row r="131" spans="1:8" ht="12.75">
      <c r="A131" s="167" t="s">
        <v>376</v>
      </c>
      <c r="B131" s="168" t="s">
        <v>28</v>
      </c>
      <c r="C131" s="169" t="s">
        <v>86</v>
      </c>
      <c r="D131" s="168">
        <v>1</v>
      </c>
      <c r="E131" s="170">
        <v>0</v>
      </c>
      <c r="F131" s="171">
        <v>0</v>
      </c>
      <c r="G131" s="217">
        <v>2931661</v>
      </c>
      <c r="H131" s="217">
        <v>3001144</v>
      </c>
    </row>
    <row r="132" spans="1:8" ht="12.75">
      <c r="A132" s="167" t="s">
        <v>377</v>
      </c>
      <c r="B132" s="69" t="s">
        <v>52</v>
      </c>
      <c r="C132" s="169" t="s">
        <v>378</v>
      </c>
      <c r="D132" s="168">
        <v>1</v>
      </c>
      <c r="E132" s="170">
        <v>0</v>
      </c>
      <c r="F132" s="171">
        <v>1</v>
      </c>
      <c r="G132" s="217">
        <v>1180025</v>
      </c>
      <c r="H132" s="217">
        <v>1375706</v>
      </c>
    </row>
    <row r="133" spans="1:8" ht="12.75">
      <c r="A133" s="69"/>
      <c r="B133" s="168" t="s">
        <v>53</v>
      </c>
      <c r="C133" s="169" t="s">
        <v>379</v>
      </c>
      <c r="D133" s="168">
        <v>1</v>
      </c>
      <c r="E133" s="170">
        <v>0</v>
      </c>
      <c r="F133" s="171">
        <v>2</v>
      </c>
      <c r="G133" s="217">
        <v>0</v>
      </c>
      <c r="H133" s="217">
        <v>0</v>
      </c>
    </row>
    <row r="134" spans="1:8" ht="12.75">
      <c r="A134" s="172">
        <v>833</v>
      </c>
      <c r="B134" s="168" t="s">
        <v>92</v>
      </c>
      <c r="C134" s="169" t="s">
        <v>380</v>
      </c>
      <c r="D134" s="168">
        <v>1</v>
      </c>
      <c r="E134" s="170">
        <v>0</v>
      </c>
      <c r="F134" s="171">
        <v>3</v>
      </c>
      <c r="G134" s="217">
        <v>0</v>
      </c>
      <c r="H134" s="217">
        <v>0</v>
      </c>
    </row>
    <row r="135" spans="1:8" ht="12.75">
      <c r="A135" s="69"/>
      <c r="B135" s="168" t="s">
        <v>93</v>
      </c>
      <c r="C135" s="169" t="s">
        <v>381</v>
      </c>
      <c r="D135" s="168">
        <v>1</v>
      </c>
      <c r="E135" s="170">
        <v>0</v>
      </c>
      <c r="F135" s="171">
        <v>4</v>
      </c>
      <c r="G135" s="217">
        <v>0</v>
      </c>
      <c r="H135" s="217">
        <v>0</v>
      </c>
    </row>
    <row r="136" spans="1:13" ht="12.75">
      <c r="A136" s="69"/>
      <c r="B136" s="168" t="s">
        <v>6</v>
      </c>
      <c r="C136" s="169" t="s">
        <v>382</v>
      </c>
      <c r="D136" s="168">
        <v>1</v>
      </c>
      <c r="E136" s="170">
        <v>0</v>
      </c>
      <c r="F136" s="171">
        <v>5</v>
      </c>
      <c r="G136" s="217">
        <f>G14+G23+G37+G38+G39</f>
        <v>61551236</v>
      </c>
      <c r="H136" s="217">
        <f>H14+H23+H37+H38+H39</f>
        <v>64187020</v>
      </c>
      <c r="L136" s="38"/>
      <c r="M136" s="38"/>
    </row>
    <row r="137" spans="1:8" ht="13.5" thickBot="1">
      <c r="A137" s="173"/>
      <c r="B137" s="174" t="s">
        <v>7</v>
      </c>
      <c r="C137" s="175" t="s">
        <v>383</v>
      </c>
      <c r="D137" s="174">
        <v>1</v>
      </c>
      <c r="E137" s="176">
        <v>0</v>
      </c>
      <c r="F137" s="177">
        <v>6</v>
      </c>
      <c r="G137" s="218">
        <f>G40+G50+G58+G62+G65+G74+G81+G86+G88</f>
        <v>57439550</v>
      </c>
      <c r="H137" s="218">
        <f>H40+H50+H58+H62+H65+H74+H81+H86</f>
        <v>59232099</v>
      </c>
    </row>
    <row r="138" ht="12.75">
      <c r="L138" s="38"/>
    </row>
    <row r="139" ht="12.75">
      <c r="H139" s="38"/>
    </row>
    <row r="141" spans="1:9" ht="12.75">
      <c r="A141" s="11" t="s">
        <v>668</v>
      </c>
      <c r="C141" s="19"/>
      <c r="I141" s="11"/>
    </row>
    <row r="142" spans="1:9" ht="12.75">
      <c r="A142" s="364" t="s">
        <v>686</v>
      </c>
      <c r="B142" s="364"/>
      <c r="C142" s="364"/>
      <c r="G142" s="40" t="s">
        <v>212</v>
      </c>
      <c r="H142" s="40" t="s">
        <v>213</v>
      </c>
      <c r="I142" s="11"/>
    </row>
    <row r="143" spans="3:9" ht="12.75">
      <c r="C143" s="39"/>
      <c r="H143" s="334" t="s">
        <v>667</v>
      </c>
      <c r="I143" s="11"/>
    </row>
    <row r="144" spans="8:9" ht="12.75">
      <c r="H144" s="41"/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8">
    <mergeCell ref="A142:C142"/>
    <mergeCell ref="B13:C13"/>
    <mergeCell ref="D13:F13"/>
    <mergeCell ref="A125:H125"/>
    <mergeCell ref="A9:H9"/>
    <mergeCell ref="A10:H10"/>
    <mergeCell ref="B12:C12"/>
    <mergeCell ref="D12:F12"/>
  </mergeCells>
  <dataValidations count="1">
    <dataValidation type="decimal" allowBlank="1" showInputMessage="1" showErrorMessage="1" errorTitle="Microsoft Excel" error="Neočekivana vrsta podatka!&#10;Molimo unesite broj." sqref="G33:H33">
      <formula1>-100000000000</formula1>
      <formula2>100000000000</formula2>
    </dataValidation>
  </dataValidation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343" t="s">
        <v>663</v>
      </c>
      <c r="B1" s="183"/>
      <c r="C1" s="183"/>
      <c r="D1" s="2"/>
      <c r="E1" s="184" t="s">
        <v>597</v>
      </c>
      <c r="F1" s="17"/>
    </row>
    <row r="2" spans="1:6" ht="12.75">
      <c r="A2" s="343" t="s">
        <v>664</v>
      </c>
      <c r="B2" s="183"/>
      <c r="C2" s="183"/>
      <c r="D2" s="2"/>
      <c r="E2" s="178"/>
      <c r="F2" s="17"/>
    </row>
    <row r="3" spans="1:6" ht="12.75">
      <c r="A3" s="343" t="s">
        <v>665</v>
      </c>
      <c r="B3" s="183"/>
      <c r="C3" s="183"/>
      <c r="D3" s="2"/>
      <c r="E3" s="43"/>
      <c r="F3" s="17"/>
    </row>
    <row r="4" spans="1:6" ht="12.75">
      <c r="A4" s="344" t="s">
        <v>666</v>
      </c>
      <c r="B4" s="183"/>
      <c r="C4" s="183"/>
      <c r="D4" s="2"/>
      <c r="E4" s="179"/>
      <c r="F4" s="17"/>
    </row>
    <row r="5" spans="1:6" ht="12.75">
      <c r="A5" s="344" t="s">
        <v>601</v>
      </c>
      <c r="B5" s="183"/>
      <c r="C5" s="183"/>
      <c r="D5" s="2"/>
      <c r="E5" s="43"/>
      <c r="F5" s="17"/>
    </row>
    <row r="6" spans="1:6" ht="12.75">
      <c r="A6" s="53"/>
      <c r="B6" s="2"/>
      <c r="C6" s="2"/>
      <c r="D6" s="2"/>
      <c r="E6" s="179"/>
      <c r="F6" s="17"/>
    </row>
    <row r="7" spans="1:6" ht="12.75">
      <c r="A7" s="53"/>
      <c r="B7" s="2"/>
      <c r="C7" s="2"/>
      <c r="D7" s="2"/>
      <c r="E7" s="43"/>
      <c r="F7" s="17"/>
    </row>
    <row r="8" spans="1:6" ht="20.25" customHeight="1">
      <c r="A8" s="391" t="s">
        <v>384</v>
      </c>
      <c r="B8" s="360"/>
      <c r="C8" s="360"/>
      <c r="D8" s="360"/>
      <c r="E8" s="360"/>
      <c r="F8" s="198"/>
    </row>
    <row r="10" spans="1:6" ht="12.75">
      <c r="A10" s="392" t="s">
        <v>677</v>
      </c>
      <c r="B10" s="362"/>
      <c r="C10" s="362"/>
      <c r="D10" s="362"/>
      <c r="E10" s="362"/>
      <c r="F10" s="191"/>
    </row>
    <row r="11" ht="13.5" thickBot="1"/>
    <row r="12" spans="1:5" ht="13.5" thickBot="1">
      <c r="A12" s="393" t="s">
        <v>385</v>
      </c>
      <c r="B12" s="394"/>
      <c r="C12" s="396" t="s">
        <v>386</v>
      </c>
      <c r="D12" s="398" t="s">
        <v>387</v>
      </c>
      <c r="E12" s="399"/>
    </row>
    <row r="13" spans="1:5" ht="13.5" thickBot="1">
      <c r="A13" s="395"/>
      <c r="B13" s="386"/>
      <c r="C13" s="397"/>
      <c r="D13" s="182" t="s">
        <v>388</v>
      </c>
      <c r="E13" s="182" t="s">
        <v>389</v>
      </c>
    </row>
    <row r="14" spans="1:5" ht="13.5" thickBot="1">
      <c r="A14" s="389">
        <v>1</v>
      </c>
      <c r="B14" s="390"/>
      <c r="C14" s="199">
        <v>2</v>
      </c>
      <c r="D14" s="200">
        <v>3</v>
      </c>
      <c r="E14" s="200">
        <v>4</v>
      </c>
    </row>
    <row r="15" spans="1:5" ht="18.75" customHeight="1" thickBot="1">
      <c r="A15" s="381" t="s">
        <v>390</v>
      </c>
      <c r="B15" s="382"/>
      <c r="C15" s="201"/>
      <c r="D15" s="202"/>
      <c r="E15" s="202"/>
    </row>
    <row r="16" spans="1:6" ht="18.75" customHeight="1" thickBot="1">
      <c r="A16" s="371" t="s">
        <v>391</v>
      </c>
      <c r="B16" s="372"/>
      <c r="C16" s="203" t="s">
        <v>392</v>
      </c>
      <c r="D16" s="204">
        <v>4376850</v>
      </c>
      <c r="E16" s="204">
        <v>4111686</v>
      </c>
      <c r="F16" s="205"/>
    </row>
    <row r="17" spans="1:6" ht="15" customHeight="1">
      <c r="A17" s="383" t="s">
        <v>393</v>
      </c>
      <c r="B17" s="380"/>
      <c r="C17" s="206"/>
      <c r="D17" s="207"/>
      <c r="E17" s="207"/>
      <c r="F17" s="205"/>
    </row>
    <row r="18" spans="1:6" ht="14.25" customHeight="1">
      <c r="A18" s="375" t="s">
        <v>394</v>
      </c>
      <c r="B18" s="376"/>
      <c r="C18" s="208" t="s">
        <v>395</v>
      </c>
      <c r="D18" s="209">
        <v>887087</v>
      </c>
      <c r="E18" s="209">
        <v>774429</v>
      </c>
      <c r="F18" s="205"/>
    </row>
    <row r="19" spans="1:6" ht="14.25" customHeight="1">
      <c r="A19" s="375" t="s">
        <v>396</v>
      </c>
      <c r="B19" s="376"/>
      <c r="C19" s="208" t="s">
        <v>115</v>
      </c>
      <c r="D19" s="209">
        <v>9726</v>
      </c>
      <c r="E19" s="209">
        <v>8843</v>
      </c>
      <c r="F19" s="205"/>
    </row>
    <row r="20" spans="1:6" ht="30.75" customHeight="1">
      <c r="A20" s="387" t="s">
        <v>397</v>
      </c>
      <c r="B20" s="376"/>
      <c r="C20" s="208" t="s">
        <v>398</v>
      </c>
      <c r="D20" s="209">
        <v>0</v>
      </c>
      <c r="E20" s="209">
        <v>0</v>
      </c>
      <c r="F20" s="205"/>
    </row>
    <row r="21" spans="1:6" ht="15" customHeight="1">
      <c r="A21" s="387" t="s">
        <v>399</v>
      </c>
      <c r="B21" s="376"/>
      <c r="C21" s="208" t="s">
        <v>400</v>
      </c>
      <c r="D21" s="209">
        <v>0</v>
      </c>
      <c r="E21" s="209">
        <v>0</v>
      </c>
      <c r="F21" s="205"/>
    </row>
    <row r="22" spans="1:6" ht="15" customHeight="1">
      <c r="A22" s="387" t="s">
        <v>401</v>
      </c>
      <c r="B22" s="376"/>
      <c r="C22" s="208" t="s">
        <v>402</v>
      </c>
      <c r="D22" s="209">
        <v>0</v>
      </c>
      <c r="E22" s="209">
        <v>0</v>
      </c>
      <c r="F22" s="205"/>
    </row>
    <row r="23" spans="1:6" ht="15" customHeight="1">
      <c r="A23" s="387" t="s">
        <v>403</v>
      </c>
      <c r="B23" s="376"/>
      <c r="C23" s="208" t="s">
        <v>404</v>
      </c>
      <c r="D23" s="209">
        <v>0</v>
      </c>
      <c r="E23" s="209">
        <v>0</v>
      </c>
      <c r="F23" s="205"/>
    </row>
    <row r="24" spans="1:6" ht="12.75" customHeight="1">
      <c r="A24" s="387" t="s">
        <v>405</v>
      </c>
      <c r="B24" s="376"/>
      <c r="C24" s="208" t="s">
        <v>406</v>
      </c>
      <c r="D24" s="209">
        <v>0</v>
      </c>
      <c r="E24" s="209">
        <v>0</v>
      </c>
      <c r="F24" s="205"/>
    </row>
    <row r="25" spans="1:6" ht="13.5" customHeight="1" thickBot="1">
      <c r="A25" s="388" t="s">
        <v>407</v>
      </c>
      <c r="B25" s="378"/>
      <c r="C25" s="210" t="s">
        <v>408</v>
      </c>
      <c r="D25" s="211">
        <v>0</v>
      </c>
      <c r="E25" s="211">
        <v>0</v>
      </c>
      <c r="F25" s="205"/>
    </row>
    <row r="26" spans="1:6" ht="19.5" customHeight="1" thickBot="1">
      <c r="A26" s="373" t="s">
        <v>409</v>
      </c>
      <c r="B26" s="372"/>
      <c r="C26" s="203" t="s">
        <v>410</v>
      </c>
      <c r="D26" s="204">
        <f>SUM(D18:D25)</f>
        <v>896813</v>
      </c>
      <c r="E26" s="204">
        <v>783272</v>
      </c>
      <c r="F26" s="205"/>
    </row>
    <row r="27" spans="1:6" ht="15" customHeight="1">
      <c r="A27" s="379" t="s">
        <v>411</v>
      </c>
      <c r="B27" s="380"/>
      <c r="C27" s="206" t="s">
        <v>412</v>
      </c>
      <c r="D27" s="207">
        <v>0</v>
      </c>
      <c r="E27" s="207">
        <v>0</v>
      </c>
      <c r="F27" s="205"/>
    </row>
    <row r="28" spans="1:6" ht="30" customHeight="1">
      <c r="A28" s="387" t="s">
        <v>413</v>
      </c>
      <c r="B28" s="376"/>
      <c r="C28" s="208" t="s">
        <v>116</v>
      </c>
      <c r="D28" s="209">
        <v>0</v>
      </c>
      <c r="E28" s="209">
        <v>0</v>
      </c>
      <c r="F28" s="205"/>
    </row>
    <row r="29" spans="1:6" ht="16.5" customHeight="1">
      <c r="A29" s="387" t="s">
        <v>414</v>
      </c>
      <c r="B29" s="376"/>
      <c r="C29" s="208" t="s">
        <v>415</v>
      </c>
      <c r="D29" s="209">
        <v>0</v>
      </c>
      <c r="E29" s="209">
        <v>0</v>
      </c>
      <c r="F29" s="205"/>
    </row>
    <row r="30" spans="1:6" ht="29.25" customHeight="1">
      <c r="A30" s="387" t="s">
        <v>416</v>
      </c>
      <c r="B30" s="376"/>
      <c r="C30" s="208" t="s">
        <v>417</v>
      </c>
      <c r="D30" s="209">
        <v>0</v>
      </c>
      <c r="E30" s="209">
        <v>0</v>
      </c>
      <c r="F30" s="205"/>
    </row>
    <row r="31" spans="1:6" ht="27.75" customHeight="1">
      <c r="A31" s="387" t="s">
        <v>418</v>
      </c>
      <c r="B31" s="376"/>
      <c r="C31" s="208" t="s">
        <v>419</v>
      </c>
      <c r="D31" s="209">
        <v>0</v>
      </c>
      <c r="E31" s="209">
        <v>0</v>
      </c>
      <c r="F31" s="205"/>
    </row>
    <row r="32" spans="1:6" ht="17.25" customHeight="1">
      <c r="A32" s="387" t="s">
        <v>420</v>
      </c>
      <c r="B32" s="376"/>
      <c r="C32" s="208" t="s">
        <v>421</v>
      </c>
      <c r="D32" s="209">
        <v>-399826</v>
      </c>
      <c r="E32" s="209">
        <v>-1250411</v>
      </c>
      <c r="F32" s="205"/>
    </row>
    <row r="33" spans="1:6" ht="15" customHeight="1">
      <c r="A33" s="387" t="s">
        <v>422</v>
      </c>
      <c r="B33" s="376"/>
      <c r="C33" s="208" t="s">
        <v>423</v>
      </c>
      <c r="D33" s="209">
        <v>0</v>
      </c>
      <c r="E33" s="209">
        <v>0</v>
      </c>
      <c r="F33" s="205"/>
    </row>
    <row r="34" spans="1:6" ht="15" customHeight="1">
      <c r="A34" s="387" t="s">
        <v>424</v>
      </c>
      <c r="B34" s="376"/>
      <c r="C34" s="208" t="s">
        <v>425</v>
      </c>
      <c r="D34" s="209">
        <v>628346</v>
      </c>
      <c r="E34" s="209">
        <v>-1567262</v>
      </c>
      <c r="F34" s="205"/>
    </row>
    <row r="35" spans="1:6" ht="15" customHeight="1">
      <c r="A35" s="387" t="s">
        <v>426</v>
      </c>
      <c r="B35" s="376"/>
      <c r="C35" s="208" t="s">
        <v>427</v>
      </c>
      <c r="D35" s="209">
        <v>0</v>
      </c>
      <c r="E35" s="209">
        <v>0</v>
      </c>
      <c r="F35" s="205"/>
    </row>
    <row r="36" spans="1:6" ht="30" customHeight="1">
      <c r="A36" s="387" t="s">
        <v>428</v>
      </c>
      <c r="B36" s="376"/>
      <c r="C36" s="208" t="s">
        <v>429</v>
      </c>
      <c r="D36" s="209">
        <v>-3281125</v>
      </c>
      <c r="E36" s="209">
        <v>238544</v>
      </c>
      <c r="F36" s="205"/>
    </row>
    <row r="37" spans="1:6" ht="15" customHeight="1">
      <c r="A37" s="387" t="s">
        <v>430</v>
      </c>
      <c r="B37" s="376"/>
      <c r="C37" s="208" t="s">
        <v>431</v>
      </c>
      <c r="D37" s="209">
        <v>0</v>
      </c>
      <c r="E37" s="209">
        <v>0</v>
      </c>
      <c r="F37" s="205"/>
    </row>
    <row r="38" spans="1:6" ht="30" customHeight="1">
      <c r="A38" s="387" t="s">
        <v>432</v>
      </c>
      <c r="B38" s="376"/>
      <c r="C38" s="208" t="s">
        <v>433</v>
      </c>
      <c r="D38" s="209">
        <v>0</v>
      </c>
      <c r="E38" s="209">
        <v>0</v>
      </c>
      <c r="F38" s="205"/>
    </row>
    <row r="39" spans="1:6" ht="15" customHeight="1">
      <c r="A39" s="387" t="s">
        <v>434</v>
      </c>
      <c r="B39" s="376"/>
      <c r="C39" s="208" t="s">
        <v>435</v>
      </c>
      <c r="D39" s="209">
        <v>0</v>
      </c>
      <c r="E39" s="209">
        <v>0</v>
      </c>
      <c r="F39" s="205"/>
    </row>
    <row r="40" spans="1:6" ht="30.75" customHeight="1">
      <c r="A40" s="387" t="s">
        <v>436</v>
      </c>
      <c r="B40" s="376"/>
      <c r="C40" s="208" t="s">
        <v>437</v>
      </c>
      <c r="D40" s="209">
        <v>0</v>
      </c>
      <c r="E40" s="209">
        <v>0</v>
      </c>
      <c r="F40" s="205"/>
    </row>
    <row r="41" spans="1:6" ht="16.5" customHeight="1">
      <c r="A41" s="387" t="s">
        <v>438</v>
      </c>
      <c r="B41" s="376"/>
      <c r="C41" s="208" t="s">
        <v>439</v>
      </c>
      <c r="D41" s="209">
        <v>0</v>
      </c>
      <c r="E41" s="209">
        <v>0</v>
      </c>
      <c r="F41" s="205"/>
    </row>
    <row r="42" spans="1:6" ht="16.5" customHeight="1">
      <c r="A42" s="387" t="s">
        <v>440</v>
      </c>
      <c r="B42" s="376"/>
      <c r="C42" s="208" t="s">
        <v>441</v>
      </c>
      <c r="D42" s="209">
        <v>-1272335</v>
      </c>
      <c r="E42" s="209">
        <v>1205840</v>
      </c>
      <c r="F42" s="205"/>
    </row>
    <row r="43" spans="1:6" ht="25.5" customHeight="1">
      <c r="A43" s="387" t="s">
        <v>442</v>
      </c>
      <c r="B43" s="376"/>
      <c r="C43" s="208" t="s">
        <v>443</v>
      </c>
      <c r="D43" s="209">
        <v>-81559</v>
      </c>
      <c r="E43" s="209">
        <v>356991</v>
      </c>
      <c r="F43" s="205"/>
    </row>
    <row r="44" spans="1:6" ht="16.5" customHeight="1" thickBot="1">
      <c r="A44" s="388" t="s">
        <v>444</v>
      </c>
      <c r="B44" s="378"/>
      <c r="C44" s="210" t="s">
        <v>445</v>
      </c>
      <c r="D44" s="211">
        <v>0</v>
      </c>
      <c r="E44" s="211">
        <v>0</v>
      </c>
      <c r="F44" s="205"/>
    </row>
    <row r="45" spans="1:6" ht="16.5" customHeight="1" thickBot="1">
      <c r="A45" s="373" t="s">
        <v>446</v>
      </c>
      <c r="B45" s="372"/>
      <c r="C45" s="203" t="s">
        <v>447</v>
      </c>
      <c r="D45" s="204">
        <f>SUM(D27:D44)</f>
        <v>-4406499</v>
      </c>
      <c r="E45" s="204">
        <v>-1016298</v>
      </c>
      <c r="F45" s="205"/>
    </row>
    <row r="46" spans="1:6" ht="16.5" customHeight="1" thickBot="1">
      <c r="A46" s="373" t="s">
        <v>448</v>
      </c>
      <c r="B46" s="372"/>
      <c r="C46" s="203" t="s">
        <v>449</v>
      </c>
      <c r="D46" s="204">
        <f>D16+D26+D45</f>
        <v>867164</v>
      </c>
      <c r="E46" s="204">
        <v>3878660</v>
      </c>
      <c r="F46" s="205"/>
    </row>
    <row r="47" spans="1:6" ht="16.5" customHeight="1" thickBot="1">
      <c r="A47" s="381" t="s">
        <v>450</v>
      </c>
      <c r="B47" s="382"/>
      <c r="C47" s="201"/>
      <c r="D47" s="202"/>
      <c r="E47" s="202"/>
      <c r="F47" s="205"/>
    </row>
    <row r="48" spans="1:6" ht="16.5" customHeight="1" thickBot="1">
      <c r="A48" s="373" t="s">
        <v>451</v>
      </c>
      <c r="B48" s="372"/>
      <c r="C48" s="203" t="s">
        <v>452</v>
      </c>
      <c r="D48" s="204">
        <f>D49+D50+D51+D52+D53+D54+D55</f>
        <v>13660842</v>
      </c>
      <c r="E48" s="204">
        <v>15879766</v>
      </c>
      <c r="F48" s="205"/>
    </row>
    <row r="49" spans="1:6" ht="15" customHeight="1">
      <c r="A49" s="379" t="s">
        <v>453</v>
      </c>
      <c r="B49" s="380"/>
      <c r="C49" s="206" t="s">
        <v>454</v>
      </c>
      <c r="D49" s="207">
        <v>1179112</v>
      </c>
      <c r="E49" s="207">
        <v>0</v>
      </c>
      <c r="F49" s="205"/>
    </row>
    <row r="50" spans="1:6" ht="15" customHeight="1">
      <c r="A50" s="387" t="s">
        <v>455</v>
      </c>
      <c r="B50" s="376"/>
      <c r="C50" s="208" t="s">
        <v>117</v>
      </c>
      <c r="D50" s="209">
        <v>0</v>
      </c>
      <c r="E50" s="209">
        <v>0</v>
      </c>
      <c r="F50" s="205"/>
    </row>
    <row r="51" spans="1:6" ht="31.5" customHeight="1">
      <c r="A51" s="387" t="s">
        <v>456</v>
      </c>
      <c r="B51" s="376"/>
      <c r="C51" s="208" t="s">
        <v>457</v>
      </c>
      <c r="D51" s="209">
        <v>3638</v>
      </c>
      <c r="E51" s="209">
        <v>0</v>
      </c>
      <c r="F51" s="205"/>
    </row>
    <row r="52" spans="1:6" ht="15.75" customHeight="1">
      <c r="A52" s="387" t="s">
        <v>458</v>
      </c>
      <c r="B52" s="376"/>
      <c r="C52" s="208" t="s">
        <v>459</v>
      </c>
      <c r="D52" s="209">
        <v>12444460</v>
      </c>
      <c r="E52" s="209">
        <v>8407490</v>
      </c>
      <c r="F52" s="205"/>
    </row>
    <row r="53" spans="1:6" ht="15.75" customHeight="1">
      <c r="A53" s="387" t="s">
        <v>460</v>
      </c>
      <c r="B53" s="376"/>
      <c r="C53" s="208" t="s">
        <v>461</v>
      </c>
      <c r="D53" s="209">
        <v>14397</v>
      </c>
      <c r="E53" s="209">
        <v>7375425</v>
      </c>
      <c r="F53" s="205"/>
    </row>
    <row r="54" spans="1:6" ht="16.5" customHeight="1">
      <c r="A54" s="375" t="s">
        <v>462</v>
      </c>
      <c r="B54" s="376"/>
      <c r="C54" s="208" t="s">
        <v>463</v>
      </c>
      <c r="D54" s="209">
        <v>0</v>
      </c>
      <c r="E54" s="209">
        <v>0</v>
      </c>
      <c r="F54" s="205"/>
    </row>
    <row r="55" spans="1:6" ht="15.75" customHeight="1" thickBot="1">
      <c r="A55" s="385" t="s">
        <v>464</v>
      </c>
      <c r="B55" s="386"/>
      <c r="C55" s="212" t="s">
        <v>465</v>
      </c>
      <c r="D55" s="213">
        <v>19235</v>
      </c>
      <c r="E55" s="213">
        <v>96851</v>
      </c>
      <c r="F55" s="205"/>
    </row>
    <row r="56" spans="1:6" ht="21" customHeight="1" thickBot="1">
      <c r="A56" s="371" t="s">
        <v>466</v>
      </c>
      <c r="B56" s="372"/>
      <c r="C56" s="203" t="s">
        <v>467</v>
      </c>
      <c r="D56" s="204">
        <f>D57+D58+D59+D60+D61+D62+D63</f>
        <v>34324038</v>
      </c>
      <c r="E56" s="204">
        <v>19597715</v>
      </c>
      <c r="F56" s="205"/>
    </row>
    <row r="57" spans="1:6" ht="15" customHeight="1">
      <c r="A57" s="383" t="s">
        <v>468</v>
      </c>
      <c r="B57" s="380"/>
      <c r="C57" s="206" t="s">
        <v>469</v>
      </c>
      <c r="D57" s="207">
        <v>1733403</v>
      </c>
      <c r="E57" s="207">
        <v>5176061</v>
      </c>
      <c r="F57" s="205"/>
    </row>
    <row r="58" spans="1:6" ht="15" customHeight="1">
      <c r="A58" s="375" t="s">
        <v>470</v>
      </c>
      <c r="B58" s="376"/>
      <c r="C58" s="208" t="s">
        <v>159</v>
      </c>
      <c r="D58" s="209">
        <v>4189</v>
      </c>
      <c r="E58" s="209">
        <v>5801</v>
      </c>
      <c r="F58" s="205"/>
    </row>
    <row r="59" spans="1:6" ht="31.5" customHeight="1">
      <c r="A59" s="375" t="s">
        <v>471</v>
      </c>
      <c r="B59" s="376"/>
      <c r="C59" s="208" t="s">
        <v>472</v>
      </c>
      <c r="D59" s="209">
        <v>0</v>
      </c>
      <c r="E59" s="209">
        <v>6482538</v>
      </c>
      <c r="F59" s="205"/>
    </row>
    <row r="60" spans="1:6" ht="15" customHeight="1">
      <c r="A60" s="375" t="s">
        <v>473</v>
      </c>
      <c r="B60" s="376"/>
      <c r="C60" s="208" t="s">
        <v>474</v>
      </c>
      <c r="D60" s="209">
        <v>30908497</v>
      </c>
      <c r="E60" s="209">
        <v>0</v>
      </c>
      <c r="F60" s="205"/>
    </row>
    <row r="61" spans="1:6" ht="15" customHeight="1">
      <c r="A61" s="375" t="s">
        <v>475</v>
      </c>
      <c r="B61" s="376"/>
      <c r="C61" s="208" t="s">
        <v>476</v>
      </c>
      <c r="D61" s="209">
        <v>154825</v>
      </c>
      <c r="E61" s="209">
        <v>7179400</v>
      </c>
      <c r="F61" s="205"/>
    </row>
    <row r="62" spans="1:6" ht="15" customHeight="1">
      <c r="A62" s="375" t="s">
        <v>477</v>
      </c>
      <c r="B62" s="376"/>
      <c r="C62" s="208" t="s">
        <v>478</v>
      </c>
      <c r="D62" s="209">
        <v>1523124</v>
      </c>
      <c r="E62" s="209">
        <v>753915</v>
      </c>
      <c r="F62" s="205"/>
    </row>
    <row r="63" spans="1:6" ht="29.25" customHeight="1" thickBot="1">
      <c r="A63" s="377" t="s">
        <v>479</v>
      </c>
      <c r="B63" s="378"/>
      <c r="C63" s="210" t="s">
        <v>480</v>
      </c>
      <c r="D63" s="211">
        <v>0</v>
      </c>
      <c r="E63" s="211">
        <v>0</v>
      </c>
      <c r="F63" s="205"/>
    </row>
    <row r="64" spans="1:6" ht="15" customHeight="1" thickBot="1">
      <c r="A64" s="371" t="s">
        <v>481</v>
      </c>
      <c r="B64" s="372"/>
      <c r="C64" s="203" t="s">
        <v>482</v>
      </c>
      <c r="D64" s="204">
        <v>0</v>
      </c>
      <c r="E64" s="204">
        <v>0</v>
      </c>
      <c r="F64" s="205"/>
    </row>
    <row r="65" spans="1:6" ht="15" customHeight="1" thickBot="1">
      <c r="A65" s="371" t="s">
        <v>483</v>
      </c>
      <c r="B65" s="372"/>
      <c r="C65" s="203" t="s">
        <v>484</v>
      </c>
      <c r="D65" s="204">
        <f>D56-D48</f>
        <v>20663196</v>
      </c>
      <c r="E65" s="204">
        <v>3717949</v>
      </c>
      <c r="F65" s="205"/>
    </row>
    <row r="66" spans="1:6" ht="15" customHeight="1" thickBot="1">
      <c r="A66" s="381" t="s">
        <v>485</v>
      </c>
      <c r="B66" s="382"/>
      <c r="C66" s="201"/>
      <c r="D66" s="202"/>
      <c r="E66" s="202"/>
      <c r="F66" s="205"/>
    </row>
    <row r="67" spans="1:6" ht="15" customHeight="1" thickBot="1">
      <c r="A67" s="371" t="s">
        <v>486</v>
      </c>
      <c r="B67" s="372"/>
      <c r="C67" s="203" t="s">
        <v>487</v>
      </c>
      <c r="D67" s="204">
        <f>D68+D69+D70</f>
        <v>5925044</v>
      </c>
      <c r="E67" s="204">
        <v>10637047</v>
      </c>
      <c r="F67" s="205"/>
    </row>
    <row r="68" spans="1:6" ht="15" customHeight="1">
      <c r="A68" s="383" t="s">
        <v>488</v>
      </c>
      <c r="B68" s="384"/>
      <c r="C68" s="206" t="s">
        <v>489</v>
      </c>
      <c r="D68" s="207">
        <v>0</v>
      </c>
      <c r="E68" s="207">
        <v>0</v>
      </c>
      <c r="F68" s="205"/>
    </row>
    <row r="69" spans="1:6" ht="15" customHeight="1">
      <c r="A69" s="375" t="s">
        <v>490</v>
      </c>
      <c r="B69" s="376"/>
      <c r="C69" s="208" t="s">
        <v>162</v>
      </c>
      <c r="D69" s="209">
        <v>0</v>
      </c>
      <c r="E69" s="209">
        <v>0</v>
      </c>
      <c r="F69" s="205"/>
    </row>
    <row r="70" spans="1:6" ht="15" customHeight="1" thickBot="1">
      <c r="A70" s="377" t="s">
        <v>491</v>
      </c>
      <c r="B70" s="378"/>
      <c r="C70" s="210" t="s">
        <v>163</v>
      </c>
      <c r="D70" s="211">
        <v>5925044</v>
      </c>
      <c r="E70" s="211">
        <v>10637047</v>
      </c>
      <c r="F70" s="205"/>
    </row>
    <row r="71" spans="1:6" ht="15" customHeight="1" thickBot="1">
      <c r="A71" s="371" t="s">
        <v>492</v>
      </c>
      <c r="B71" s="372"/>
      <c r="C71" s="203" t="s">
        <v>493</v>
      </c>
      <c r="D71" s="204">
        <f>D72+D73+D74+D75</f>
        <v>0</v>
      </c>
      <c r="E71" s="204">
        <v>0</v>
      </c>
      <c r="F71" s="205"/>
    </row>
    <row r="72" spans="1:6" ht="15" customHeight="1">
      <c r="A72" s="379" t="s">
        <v>494</v>
      </c>
      <c r="B72" s="380"/>
      <c r="C72" s="206" t="s">
        <v>495</v>
      </c>
      <c r="D72" s="207">
        <v>0</v>
      </c>
      <c r="E72" s="207">
        <v>0</v>
      </c>
      <c r="F72" s="205"/>
    </row>
    <row r="73" spans="1:6" ht="15" customHeight="1">
      <c r="A73" s="375" t="s">
        <v>496</v>
      </c>
      <c r="B73" s="376"/>
      <c r="C73" s="208" t="s">
        <v>497</v>
      </c>
      <c r="D73" s="209">
        <v>0</v>
      </c>
      <c r="E73" s="209">
        <v>0</v>
      </c>
      <c r="F73" s="205"/>
    </row>
    <row r="74" spans="1:6" ht="15" customHeight="1">
      <c r="A74" s="375" t="s">
        <v>498</v>
      </c>
      <c r="B74" s="376"/>
      <c r="C74" s="208" t="s">
        <v>499</v>
      </c>
      <c r="D74" s="209">
        <v>0</v>
      </c>
      <c r="E74" s="209">
        <v>0</v>
      </c>
      <c r="F74" s="205"/>
    </row>
    <row r="75" spans="1:6" ht="15" customHeight="1" thickBot="1">
      <c r="A75" s="377" t="s">
        <v>500</v>
      </c>
      <c r="B75" s="378"/>
      <c r="C75" s="210" t="s">
        <v>501</v>
      </c>
      <c r="D75" s="211">
        <v>0</v>
      </c>
      <c r="E75" s="211">
        <v>0</v>
      </c>
      <c r="F75" s="205"/>
    </row>
    <row r="76" spans="1:6" ht="15" customHeight="1" thickBot="1">
      <c r="A76" s="371" t="s">
        <v>502</v>
      </c>
      <c r="B76" s="372"/>
      <c r="C76" s="203" t="s">
        <v>503</v>
      </c>
      <c r="D76" s="204">
        <f>D67-D71</f>
        <v>5925044</v>
      </c>
      <c r="E76" s="204">
        <v>10637047</v>
      </c>
      <c r="F76" s="205"/>
    </row>
    <row r="77" spans="1:6" ht="15" customHeight="1" thickBot="1">
      <c r="A77" s="371" t="s">
        <v>504</v>
      </c>
      <c r="B77" s="372"/>
      <c r="C77" s="203" t="s">
        <v>164</v>
      </c>
      <c r="D77" s="204"/>
      <c r="E77" s="204"/>
      <c r="F77" s="205"/>
    </row>
    <row r="78" spans="1:6" ht="15" customHeight="1" thickBot="1">
      <c r="A78" s="371" t="s">
        <v>505</v>
      </c>
      <c r="B78" s="372"/>
      <c r="C78" s="203" t="s">
        <v>506</v>
      </c>
      <c r="D78" s="204">
        <f>D46+D64+D76</f>
        <v>6792208</v>
      </c>
      <c r="E78" s="204">
        <v>14515707</v>
      </c>
      <c r="F78" s="205"/>
    </row>
    <row r="79" spans="1:6" ht="15" customHeight="1" thickBot="1">
      <c r="A79" s="371" t="s">
        <v>507</v>
      </c>
      <c r="B79" s="372"/>
      <c r="C79" s="203" t="s">
        <v>166</v>
      </c>
      <c r="D79" s="204">
        <f>D65</f>
        <v>20663196</v>
      </c>
      <c r="E79" s="204">
        <v>3717949</v>
      </c>
      <c r="F79" s="205"/>
    </row>
    <row r="80" spans="1:6" ht="15" customHeight="1" thickBot="1">
      <c r="A80" s="371" t="s">
        <v>508</v>
      </c>
      <c r="B80" s="372"/>
      <c r="C80" s="203" t="s">
        <v>167</v>
      </c>
      <c r="D80" s="204">
        <v>0</v>
      </c>
      <c r="E80" s="204">
        <v>10797758</v>
      </c>
      <c r="F80" s="205"/>
    </row>
    <row r="81" spans="1:6" ht="15" customHeight="1" thickBot="1">
      <c r="A81" s="371" t="s">
        <v>509</v>
      </c>
      <c r="B81" s="372"/>
      <c r="C81" s="203" t="s">
        <v>510</v>
      </c>
      <c r="D81" s="204">
        <f>+D79-D78</f>
        <v>13870988</v>
      </c>
      <c r="E81" s="204">
        <v>0</v>
      </c>
      <c r="F81" s="205"/>
    </row>
    <row r="82" spans="1:6" ht="15" customHeight="1" thickBot="1">
      <c r="A82" s="371" t="s">
        <v>511</v>
      </c>
      <c r="B82" s="372"/>
      <c r="C82" s="203" t="s">
        <v>512</v>
      </c>
      <c r="D82" s="204">
        <v>25640115</v>
      </c>
      <c r="E82" s="204">
        <v>14842357</v>
      </c>
      <c r="F82" s="205"/>
    </row>
    <row r="83" spans="1:6" ht="30" customHeight="1" thickBot="1">
      <c r="A83" s="371" t="s">
        <v>513</v>
      </c>
      <c r="B83" s="372"/>
      <c r="C83" s="203" t="s">
        <v>514</v>
      </c>
      <c r="D83" s="204">
        <v>0</v>
      </c>
      <c r="E83" s="204">
        <v>0</v>
      </c>
      <c r="F83" s="205"/>
    </row>
    <row r="84" spans="1:6" ht="25.5" customHeight="1" thickBot="1">
      <c r="A84" s="371" t="s">
        <v>515</v>
      </c>
      <c r="B84" s="372"/>
      <c r="C84" s="203" t="s">
        <v>516</v>
      </c>
      <c r="D84" s="204">
        <v>0</v>
      </c>
      <c r="E84" s="204">
        <v>0</v>
      </c>
      <c r="F84" s="205"/>
    </row>
    <row r="85" spans="1:6" ht="31.5" customHeight="1" thickBot="1">
      <c r="A85" s="373" t="s">
        <v>517</v>
      </c>
      <c r="B85" s="372"/>
      <c r="C85" s="203" t="s">
        <v>512</v>
      </c>
      <c r="D85" s="204">
        <f>D82+D80-D81+D83-D84</f>
        <v>11769127</v>
      </c>
      <c r="E85" s="204">
        <v>25640115</v>
      </c>
      <c r="F85" s="205"/>
    </row>
    <row r="86" spans="2:7" ht="24" customHeight="1">
      <c r="B86" s="40"/>
      <c r="D86" s="38"/>
      <c r="E86" s="38"/>
      <c r="G86" s="205"/>
    </row>
    <row r="87" spans="1:5" ht="12.75">
      <c r="A87" s="11" t="s">
        <v>669</v>
      </c>
      <c r="B87" s="214"/>
      <c r="C87" s="215" t="s">
        <v>212</v>
      </c>
      <c r="D87" s="370" t="s">
        <v>518</v>
      </c>
      <c r="E87" s="370"/>
    </row>
    <row r="88" spans="1:5" ht="12.75">
      <c r="A88" s="11" t="s">
        <v>685</v>
      </c>
      <c r="B88" s="214"/>
      <c r="D88" s="374" t="s">
        <v>667</v>
      </c>
      <c r="E88" s="374"/>
    </row>
    <row r="89" spans="4:6" ht="12.75">
      <c r="D89" s="370" t="s">
        <v>519</v>
      </c>
      <c r="E89" s="370"/>
      <c r="F89" s="38"/>
    </row>
    <row r="91" ht="12.75">
      <c r="D91" s="38"/>
    </row>
    <row r="92" ht="12.75">
      <c r="D92" s="38"/>
    </row>
    <row r="93" ht="12.75">
      <c r="D93" s="38"/>
    </row>
  </sheetData>
  <sheetProtection/>
  <mergeCells count="80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  <mergeCell ref="D88:E88"/>
  </mergeCells>
  <printOptions/>
  <pageMargins left="0.787401575" right="0.787401575" top="0.984251969" bottom="0.984251969" header="0.5" footer="0.5"/>
  <pageSetup orientation="portrait" paperSize="9"/>
  <ignoredErrors>
    <ignoredError sqref="C16:C8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tabSelected="1" zoomScalePageLayoutView="0" workbookViewId="0" topLeftCell="D16">
      <selection activeCell="U33" sqref="U33:W33"/>
    </sheetView>
  </sheetViews>
  <sheetFormatPr defaultColWidth="11.421875" defaultRowHeight="12.75"/>
  <cols>
    <col min="1" max="1" width="10.421875" style="11" customWidth="1"/>
    <col min="2" max="2" width="11.421875" style="11" customWidth="1"/>
    <col min="3" max="3" width="9.421875" style="11" customWidth="1"/>
    <col min="4" max="4" width="10.28125" style="11" customWidth="1"/>
    <col min="5" max="7" width="11.421875" style="11" customWidth="1"/>
    <col min="8" max="8" width="8.57421875" style="11" customWidth="1"/>
    <col min="9" max="10" width="11.421875" style="11" customWidth="1"/>
    <col min="11" max="11" width="14.140625" style="11" customWidth="1"/>
    <col min="12" max="13" width="11.421875" style="11" customWidth="1"/>
    <col min="14" max="14" width="5.57421875" style="11" customWidth="1"/>
    <col min="15" max="32" width="7.28125" style="11" customWidth="1"/>
    <col min="33" max="16384" width="9.140625" style="11" customWidth="1"/>
  </cols>
  <sheetData>
    <row r="1" spans="1:13" ht="12.75">
      <c r="A1" s="343" t="s">
        <v>663</v>
      </c>
      <c r="B1" s="183"/>
      <c r="C1" s="2"/>
      <c r="D1" s="2"/>
      <c r="E1" s="184"/>
      <c r="M1" s="184" t="s">
        <v>598</v>
      </c>
    </row>
    <row r="2" spans="1:5" ht="12.75">
      <c r="A2" s="343" t="s">
        <v>664</v>
      </c>
      <c r="B2" s="183"/>
      <c r="C2" s="2"/>
      <c r="D2" s="2"/>
      <c r="E2" s="178"/>
    </row>
    <row r="3" spans="1:5" ht="12.75">
      <c r="A3" s="343" t="s">
        <v>665</v>
      </c>
      <c r="B3" s="183"/>
      <c r="C3" s="2"/>
      <c r="D3" s="2"/>
      <c r="E3" s="43"/>
    </row>
    <row r="4" spans="1:14" ht="12.75">
      <c r="A4" s="344" t="s">
        <v>666</v>
      </c>
      <c r="B4" s="183"/>
      <c r="C4" s="2"/>
      <c r="D4" s="2"/>
      <c r="E4" s="179"/>
      <c r="K4" s="160"/>
      <c r="L4" s="160"/>
      <c r="M4" s="160"/>
      <c r="N4" s="160"/>
    </row>
    <row r="5" spans="1:14" ht="15.75">
      <c r="A5" s="344" t="s">
        <v>601</v>
      </c>
      <c r="B5" s="183"/>
      <c r="C5" s="2"/>
      <c r="D5" s="2"/>
      <c r="E5" s="43"/>
      <c r="K5" s="421"/>
      <c r="L5" s="421"/>
      <c r="M5" s="421"/>
      <c r="N5" s="421"/>
    </row>
    <row r="6" spans="1:14" ht="15.75">
      <c r="A6" s="53"/>
      <c r="B6" s="179"/>
      <c r="C6" s="2"/>
      <c r="D6" s="2"/>
      <c r="E6" s="43"/>
      <c r="K6" s="189"/>
      <c r="L6" s="189"/>
      <c r="M6" s="189"/>
      <c r="N6" s="189"/>
    </row>
    <row r="7" spans="1:52" ht="18">
      <c r="A7" s="391" t="s">
        <v>602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</row>
    <row r="8" spans="1:18" ht="15.75" customHeight="1">
      <c r="A8" s="429" t="s">
        <v>678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</row>
    <row r="9" spans="1:14" s="97" customFormat="1" ht="12.75">
      <c r="A9" s="53"/>
      <c r="B9" s="2"/>
      <c r="C9" s="2"/>
      <c r="D9" s="2"/>
      <c r="E9" s="179"/>
      <c r="K9" s="422"/>
      <c r="L9" s="422"/>
      <c r="M9" s="422"/>
      <c r="N9" s="422"/>
    </row>
    <row r="10" ht="12.75">
      <c r="AF10" s="11" t="s">
        <v>520</v>
      </c>
    </row>
    <row r="11" spans="1:32" ht="12.75">
      <c r="A11" s="417" t="s">
        <v>521</v>
      </c>
      <c r="B11" s="417"/>
      <c r="C11" s="417"/>
      <c r="D11" s="417"/>
      <c r="E11" s="417"/>
      <c r="F11" s="417"/>
      <c r="G11" s="417"/>
      <c r="H11" s="376"/>
      <c r="I11" s="423" t="s">
        <v>522</v>
      </c>
      <c r="J11" s="425" t="s">
        <v>603</v>
      </c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7"/>
      <c r="AA11" s="416" t="s">
        <v>523</v>
      </c>
      <c r="AB11" s="416"/>
      <c r="AC11" s="416"/>
      <c r="AD11" s="417" t="s">
        <v>524</v>
      </c>
      <c r="AE11" s="417"/>
      <c r="AF11" s="417"/>
    </row>
    <row r="12" spans="1:32" ht="58.5" customHeight="1">
      <c r="A12" s="417"/>
      <c r="B12" s="417"/>
      <c r="C12" s="417"/>
      <c r="D12" s="417"/>
      <c r="E12" s="417"/>
      <c r="F12" s="417"/>
      <c r="G12" s="417"/>
      <c r="H12" s="376"/>
      <c r="I12" s="424"/>
      <c r="J12" s="418" t="s">
        <v>525</v>
      </c>
      <c r="K12" s="419"/>
      <c r="L12" s="418" t="s">
        <v>526</v>
      </c>
      <c r="M12" s="420"/>
      <c r="N12" s="419"/>
      <c r="O12" s="417" t="s">
        <v>527</v>
      </c>
      <c r="P12" s="417"/>
      <c r="Q12" s="417"/>
      <c r="R12" s="417" t="s">
        <v>528</v>
      </c>
      <c r="S12" s="417"/>
      <c r="T12" s="417"/>
      <c r="U12" s="417" t="s">
        <v>529</v>
      </c>
      <c r="V12" s="417"/>
      <c r="W12" s="417"/>
      <c r="X12" s="417" t="s">
        <v>530</v>
      </c>
      <c r="Y12" s="417"/>
      <c r="Z12" s="417"/>
      <c r="AA12" s="416"/>
      <c r="AB12" s="416"/>
      <c r="AC12" s="416"/>
      <c r="AD12" s="417"/>
      <c r="AE12" s="417"/>
      <c r="AF12" s="417"/>
    </row>
    <row r="13" spans="1:32" s="193" customFormat="1" ht="12.75">
      <c r="A13" s="409">
        <v>1</v>
      </c>
      <c r="B13" s="409"/>
      <c r="C13" s="409"/>
      <c r="D13" s="409"/>
      <c r="E13" s="409"/>
      <c r="F13" s="409"/>
      <c r="G13" s="409"/>
      <c r="H13" s="410"/>
      <c r="I13" s="192">
        <v>2</v>
      </c>
      <c r="J13" s="411">
        <v>3</v>
      </c>
      <c r="K13" s="412"/>
      <c r="L13" s="413">
        <v>4</v>
      </c>
      <c r="M13" s="414"/>
      <c r="N13" s="415"/>
      <c r="O13" s="409">
        <v>5</v>
      </c>
      <c r="P13" s="409"/>
      <c r="Q13" s="409"/>
      <c r="R13" s="409">
        <v>6</v>
      </c>
      <c r="S13" s="409"/>
      <c r="T13" s="409"/>
      <c r="U13" s="409">
        <v>7</v>
      </c>
      <c r="V13" s="409"/>
      <c r="W13" s="409"/>
      <c r="X13" s="409">
        <v>8</v>
      </c>
      <c r="Y13" s="409"/>
      <c r="Z13" s="409"/>
      <c r="AA13" s="409">
        <v>9</v>
      </c>
      <c r="AB13" s="409"/>
      <c r="AC13" s="409"/>
      <c r="AD13" s="409">
        <v>10</v>
      </c>
      <c r="AE13" s="409"/>
      <c r="AF13" s="409"/>
    </row>
    <row r="14" spans="1:32" s="195" customFormat="1" ht="18.75" customHeight="1">
      <c r="A14" s="402" t="s">
        <v>679</v>
      </c>
      <c r="B14" s="402"/>
      <c r="C14" s="402"/>
      <c r="D14" s="402"/>
      <c r="E14" s="402"/>
      <c r="F14" s="402"/>
      <c r="G14" s="402"/>
      <c r="H14" s="376"/>
      <c r="I14" s="194">
        <v>901</v>
      </c>
      <c r="J14" s="403">
        <v>8020000</v>
      </c>
      <c r="K14" s="404"/>
      <c r="L14" s="403">
        <v>0</v>
      </c>
      <c r="M14" s="408"/>
      <c r="N14" s="404"/>
      <c r="O14" s="405">
        <v>6399643</v>
      </c>
      <c r="P14" s="406"/>
      <c r="Q14" s="407"/>
      <c r="R14" s="405">
        <v>3679024</v>
      </c>
      <c r="S14" s="406"/>
      <c r="T14" s="407"/>
      <c r="U14" s="405">
        <v>12833050</v>
      </c>
      <c r="V14" s="406"/>
      <c r="W14" s="407"/>
      <c r="X14" s="405">
        <f>U14+R14+O14+L14+J14</f>
        <v>30931717</v>
      </c>
      <c r="Y14" s="406"/>
      <c r="Z14" s="407"/>
      <c r="AA14" s="405">
        <v>0</v>
      </c>
      <c r="AB14" s="406"/>
      <c r="AC14" s="407"/>
      <c r="AD14" s="405">
        <f>X14+AA14</f>
        <v>30931717</v>
      </c>
      <c r="AE14" s="406"/>
      <c r="AF14" s="407"/>
    </row>
    <row r="15" spans="1:32" s="197" customFormat="1" ht="18.75" customHeight="1">
      <c r="A15" s="376" t="s">
        <v>531</v>
      </c>
      <c r="B15" s="402"/>
      <c r="C15" s="402"/>
      <c r="D15" s="402"/>
      <c r="E15" s="402"/>
      <c r="F15" s="402"/>
      <c r="G15" s="402"/>
      <c r="H15" s="376"/>
      <c r="I15" s="196">
        <v>902</v>
      </c>
      <c r="J15" s="403">
        <v>0</v>
      </c>
      <c r="K15" s="404"/>
      <c r="L15" s="403">
        <v>0</v>
      </c>
      <c r="M15" s="408"/>
      <c r="N15" s="404"/>
      <c r="O15" s="405">
        <v>0</v>
      </c>
      <c r="P15" s="406"/>
      <c r="Q15" s="407"/>
      <c r="R15" s="405">
        <v>0</v>
      </c>
      <c r="S15" s="406"/>
      <c r="T15" s="407"/>
      <c r="U15" s="405">
        <v>0</v>
      </c>
      <c r="V15" s="406"/>
      <c r="W15" s="407"/>
      <c r="X15" s="405">
        <f aca="true" t="shared" si="0" ref="X15:X35">U15+R15+O15+L15+J15</f>
        <v>0</v>
      </c>
      <c r="Y15" s="406"/>
      <c r="Z15" s="407"/>
      <c r="AA15" s="405">
        <v>0</v>
      </c>
      <c r="AB15" s="406"/>
      <c r="AC15" s="407"/>
      <c r="AD15" s="405">
        <f aca="true" t="shared" si="1" ref="AD15:AD36">X15+AA15</f>
        <v>0</v>
      </c>
      <c r="AE15" s="406"/>
      <c r="AF15" s="407"/>
    </row>
    <row r="16" spans="1:32" s="197" customFormat="1" ht="18.75" customHeight="1">
      <c r="A16" s="376" t="s">
        <v>532</v>
      </c>
      <c r="B16" s="376"/>
      <c r="C16" s="376"/>
      <c r="D16" s="376"/>
      <c r="E16" s="376"/>
      <c r="F16" s="376"/>
      <c r="G16" s="376"/>
      <c r="H16" s="376"/>
      <c r="I16" s="196">
        <v>903</v>
      </c>
      <c r="J16" s="403">
        <v>0</v>
      </c>
      <c r="K16" s="404"/>
      <c r="L16" s="403">
        <v>0</v>
      </c>
      <c r="M16" s="408"/>
      <c r="N16" s="404"/>
      <c r="O16" s="405">
        <v>0</v>
      </c>
      <c r="P16" s="406"/>
      <c r="Q16" s="407"/>
      <c r="R16" s="405">
        <v>0</v>
      </c>
      <c r="S16" s="406"/>
      <c r="T16" s="407"/>
      <c r="U16" s="405">
        <v>0</v>
      </c>
      <c r="V16" s="406"/>
      <c r="W16" s="407"/>
      <c r="X16" s="405">
        <f t="shared" si="0"/>
        <v>0</v>
      </c>
      <c r="Y16" s="406"/>
      <c r="Z16" s="407"/>
      <c r="AA16" s="405">
        <v>0</v>
      </c>
      <c r="AB16" s="406"/>
      <c r="AC16" s="407"/>
      <c r="AD16" s="405">
        <f t="shared" si="1"/>
        <v>0</v>
      </c>
      <c r="AE16" s="406"/>
      <c r="AF16" s="407"/>
    </row>
    <row r="17" spans="1:32" s="195" customFormat="1" ht="22.5" customHeight="1">
      <c r="A17" s="402" t="s">
        <v>680</v>
      </c>
      <c r="B17" s="402"/>
      <c r="C17" s="402"/>
      <c r="D17" s="402"/>
      <c r="E17" s="402"/>
      <c r="F17" s="402"/>
      <c r="G17" s="402"/>
      <c r="H17" s="376"/>
      <c r="I17" s="194">
        <v>904</v>
      </c>
      <c r="J17" s="403">
        <f>J14+J15+J16</f>
        <v>8020000</v>
      </c>
      <c r="K17" s="404"/>
      <c r="L17" s="403">
        <v>0</v>
      </c>
      <c r="M17" s="408"/>
      <c r="N17" s="404"/>
      <c r="O17" s="405">
        <f>+O14+O15+O16</f>
        <v>6399643</v>
      </c>
      <c r="P17" s="406"/>
      <c r="Q17" s="407"/>
      <c r="R17" s="405">
        <f>R16+R15+R14</f>
        <v>3679024</v>
      </c>
      <c r="S17" s="406"/>
      <c r="T17" s="407"/>
      <c r="U17" s="405">
        <f>U16+U15+U14</f>
        <v>12833050</v>
      </c>
      <c r="V17" s="406"/>
      <c r="W17" s="407"/>
      <c r="X17" s="405">
        <f t="shared" si="0"/>
        <v>30931717</v>
      </c>
      <c r="Y17" s="406"/>
      <c r="Z17" s="407"/>
      <c r="AA17" s="405">
        <v>0</v>
      </c>
      <c r="AB17" s="406"/>
      <c r="AC17" s="407"/>
      <c r="AD17" s="405">
        <f t="shared" si="1"/>
        <v>30931717</v>
      </c>
      <c r="AE17" s="406"/>
      <c r="AF17" s="407"/>
    </row>
    <row r="18" spans="1:32" s="197" customFormat="1" ht="18.75" customHeight="1">
      <c r="A18" s="376" t="s">
        <v>533</v>
      </c>
      <c r="B18" s="402"/>
      <c r="C18" s="402"/>
      <c r="D18" s="402"/>
      <c r="E18" s="402"/>
      <c r="F18" s="402"/>
      <c r="G18" s="402"/>
      <c r="H18" s="376"/>
      <c r="I18" s="196">
        <v>905</v>
      </c>
      <c r="J18" s="403">
        <v>0</v>
      </c>
      <c r="K18" s="404"/>
      <c r="L18" s="403">
        <v>0</v>
      </c>
      <c r="M18" s="408"/>
      <c r="N18" s="404"/>
      <c r="O18" s="401">
        <v>0</v>
      </c>
      <c r="P18" s="401"/>
      <c r="Q18" s="401"/>
      <c r="R18" s="401">
        <v>0</v>
      </c>
      <c r="S18" s="401"/>
      <c r="T18" s="401"/>
      <c r="U18" s="401">
        <v>0</v>
      </c>
      <c r="V18" s="401"/>
      <c r="W18" s="401"/>
      <c r="X18" s="401">
        <f t="shared" si="0"/>
        <v>0</v>
      </c>
      <c r="Y18" s="401"/>
      <c r="Z18" s="401"/>
      <c r="AA18" s="401">
        <v>0</v>
      </c>
      <c r="AB18" s="401"/>
      <c r="AC18" s="401"/>
      <c r="AD18" s="401">
        <f t="shared" si="1"/>
        <v>0</v>
      </c>
      <c r="AE18" s="401"/>
      <c r="AF18" s="401"/>
    </row>
    <row r="19" spans="1:32" s="197" customFormat="1" ht="18.75" customHeight="1">
      <c r="A19" s="376" t="s">
        <v>534</v>
      </c>
      <c r="B19" s="376"/>
      <c r="C19" s="376"/>
      <c r="D19" s="376"/>
      <c r="E19" s="376"/>
      <c r="F19" s="376"/>
      <c r="G19" s="376"/>
      <c r="H19" s="376"/>
      <c r="I19" s="196">
        <v>906</v>
      </c>
      <c r="J19" s="403">
        <v>0</v>
      </c>
      <c r="K19" s="404"/>
      <c r="L19" s="403">
        <v>0</v>
      </c>
      <c r="M19" s="408"/>
      <c r="N19" s="404"/>
      <c r="O19" s="401">
        <v>1765616</v>
      </c>
      <c r="P19" s="401"/>
      <c r="Q19" s="401"/>
      <c r="R19" s="401">
        <v>0</v>
      </c>
      <c r="S19" s="401"/>
      <c r="T19" s="401"/>
      <c r="U19" s="401">
        <v>0</v>
      </c>
      <c r="V19" s="401"/>
      <c r="W19" s="401"/>
      <c r="X19" s="401">
        <f t="shared" si="0"/>
        <v>1765616</v>
      </c>
      <c r="Y19" s="401"/>
      <c r="Z19" s="401"/>
      <c r="AA19" s="401">
        <v>0</v>
      </c>
      <c r="AB19" s="401"/>
      <c r="AC19" s="401"/>
      <c r="AD19" s="401">
        <f t="shared" si="1"/>
        <v>1765616</v>
      </c>
      <c r="AE19" s="401"/>
      <c r="AF19" s="401"/>
    </row>
    <row r="20" spans="1:32" s="197" customFormat="1" ht="18.75" customHeight="1">
      <c r="A20" s="376" t="s">
        <v>535</v>
      </c>
      <c r="B20" s="402"/>
      <c r="C20" s="402"/>
      <c r="D20" s="402"/>
      <c r="E20" s="402"/>
      <c r="F20" s="402"/>
      <c r="G20" s="402"/>
      <c r="H20" s="376"/>
      <c r="I20" s="196">
        <v>907</v>
      </c>
      <c r="J20" s="403">
        <v>0</v>
      </c>
      <c r="K20" s="404"/>
      <c r="L20" s="403">
        <v>0</v>
      </c>
      <c r="M20" s="408"/>
      <c r="N20" s="404"/>
      <c r="O20" s="401">
        <v>0</v>
      </c>
      <c r="P20" s="401"/>
      <c r="Q20" s="401"/>
      <c r="R20" s="401">
        <v>0</v>
      </c>
      <c r="S20" s="401"/>
      <c r="T20" s="401"/>
      <c r="U20" s="401">
        <v>0</v>
      </c>
      <c r="V20" s="401"/>
      <c r="W20" s="401"/>
      <c r="X20" s="401">
        <f t="shared" si="0"/>
        <v>0</v>
      </c>
      <c r="Y20" s="401"/>
      <c r="Z20" s="401"/>
      <c r="AA20" s="401">
        <v>0</v>
      </c>
      <c r="AB20" s="401"/>
      <c r="AC20" s="401"/>
      <c r="AD20" s="401">
        <f t="shared" si="1"/>
        <v>0</v>
      </c>
      <c r="AE20" s="401"/>
      <c r="AF20" s="401"/>
    </row>
    <row r="21" spans="1:32" s="197" customFormat="1" ht="18.75" customHeight="1">
      <c r="A21" s="376" t="s">
        <v>536</v>
      </c>
      <c r="B21" s="376"/>
      <c r="C21" s="376"/>
      <c r="D21" s="376"/>
      <c r="E21" s="376"/>
      <c r="F21" s="376"/>
      <c r="G21" s="376"/>
      <c r="H21" s="376"/>
      <c r="I21" s="196">
        <v>908</v>
      </c>
      <c r="J21" s="403">
        <v>0</v>
      </c>
      <c r="K21" s="404"/>
      <c r="L21" s="403">
        <v>0</v>
      </c>
      <c r="M21" s="408"/>
      <c r="N21" s="404"/>
      <c r="O21" s="401">
        <v>0</v>
      </c>
      <c r="P21" s="401"/>
      <c r="Q21" s="401"/>
      <c r="R21" s="401">
        <v>0</v>
      </c>
      <c r="S21" s="401"/>
      <c r="T21" s="401"/>
      <c r="U21" s="401">
        <v>4111686</v>
      </c>
      <c r="V21" s="401"/>
      <c r="W21" s="401"/>
      <c r="X21" s="401">
        <f t="shared" si="0"/>
        <v>4111686</v>
      </c>
      <c r="Y21" s="401"/>
      <c r="Z21" s="401"/>
      <c r="AA21" s="401">
        <v>0</v>
      </c>
      <c r="AB21" s="401"/>
      <c r="AC21" s="401"/>
      <c r="AD21" s="401">
        <f t="shared" si="1"/>
        <v>4111686</v>
      </c>
      <c r="AE21" s="401"/>
      <c r="AF21" s="401"/>
    </row>
    <row r="22" spans="1:32" s="197" customFormat="1" ht="18.75" customHeight="1">
      <c r="A22" s="376" t="s">
        <v>537</v>
      </c>
      <c r="B22" s="402"/>
      <c r="C22" s="402"/>
      <c r="D22" s="402"/>
      <c r="E22" s="402"/>
      <c r="F22" s="402"/>
      <c r="G22" s="402"/>
      <c r="H22" s="376"/>
      <c r="I22" s="196">
        <v>909</v>
      </c>
      <c r="J22" s="403">
        <v>0</v>
      </c>
      <c r="K22" s="404"/>
      <c r="L22" s="403">
        <v>0</v>
      </c>
      <c r="M22" s="408"/>
      <c r="N22" s="404"/>
      <c r="O22" s="401">
        <v>0</v>
      </c>
      <c r="P22" s="401"/>
      <c r="Q22" s="401"/>
      <c r="R22" s="401">
        <v>0</v>
      </c>
      <c r="S22" s="401"/>
      <c r="T22" s="401"/>
      <c r="U22" s="401">
        <v>0</v>
      </c>
      <c r="V22" s="401"/>
      <c r="W22" s="401"/>
      <c r="X22" s="401">
        <f t="shared" si="0"/>
        <v>0</v>
      </c>
      <c r="Y22" s="401"/>
      <c r="Z22" s="401"/>
      <c r="AA22" s="401">
        <v>0</v>
      </c>
      <c r="AB22" s="401"/>
      <c r="AC22" s="401"/>
      <c r="AD22" s="401">
        <f t="shared" si="1"/>
        <v>0</v>
      </c>
      <c r="AE22" s="401"/>
      <c r="AF22" s="401"/>
    </row>
    <row r="23" spans="1:32" s="197" customFormat="1" ht="18.75" customHeight="1">
      <c r="A23" s="376" t="s">
        <v>538</v>
      </c>
      <c r="B23" s="402"/>
      <c r="C23" s="402"/>
      <c r="D23" s="402"/>
      <c r="E23" s="402"/>
      <c r="F23" s="402"/>
      <c r="G23" s="402"/>
      <c r="H23" s="376"/>
      <c r="I23" s="196">
        <v>910</v>
      </c>
      <c r="J23" s="403">
        <v>0</v>
      </c>
      <c r="K23" s="404"/>
      <c r="L23" s="403">
        <v>0</v>
      </c>
      <c r="M23" s="408"/>
      <c r="N23" s="404"/>
      <c r="O23" s="401">
        <v>0</v>
      </c>
      <c r="P23" s="401"/>
      <c r="Q23" s="401"/>
      <c r="R23" s="401">
        <v>0</v>
      </c>
      <c r="S23" s="401"/>
      <c r="T23" s="401"/>
      <c r="U23" s="401">
        <v>984540</v>
      </c>
      <c r="V23" s="401"/>
      <c r="W23" s="401"/>
      <c r="X23" s="401">
        <f t="shared" si="0"/>
        <v>984540</v>
      </c>
      <c r="Y23" s="401"/>
      <c r="Z23" s="401"/>
      <c r="AA23" s="401">
        <v>0</v>
      </c>
      <c r="AB23" s="401"/>
      <c r="AC23" s="401"/>
      <c r="AD23" s="401">
        <f t="shared" si="1"/>
        <v>984540</v>
      </c>
      <c r="AE23" s="401"/>
      <c r="AF23" s="401"/>
    </row>
    <row r="24" spans="1:32" s="197" customFormat="1" ht="18.75" customHeight="1">
      <c r="A24" s="376" t="s">
        <v>539</v>
      </c>
      <c r="B24" s="376"/>
      <c r="C24" s="376"/>
      <c r="D24" s="376"/>
      <c r="E24" s="376"/>
      <c r="F24" s="376"/>
      <c r="G24" s="376"/>
      <c r="H24" s="376"/>
      <c r="I24" s="196">
        <v>911</v>
      </c>
      <c r="J24" s="403">
        <v>0</v>
      </c>
      <c r="K24" s="404"/>
      <c r="L24" s="403">
        <v>0</v>
      </c>
      <c r="M24" s="408"/>
      <c r="N24" s="404"/>
      <c r="O24" s="401">
        <v>0</v>
      </c>
      <c r="P24" s="401"/>
      <c r="Q24" s="401"/>
      <c r="R24" s="401">
        <v>0</v>
      </c>
      <c r="S24" s="401"/>
      <c r="T24" s="401"/>
      <c r="U24" s="401">
        <v>0</v>
      </c>
      <c r="V24" s="401"/>
      <c r="W24" s="401"/>
      <c r="X24" s="401">
        <f t="shared" si="0"/>
        <v>0</v>
      </c>
      <c r="Y24" s="401"/>
      <c r="Z24" s="401"/>
      <c r="AA24" s="401">
        <v>0</v>
      </c>
      <c r="AB24" s="401"/>
      <c r="AC24" s="401"/>
      <c r="AD24" s="401">
        <f t="shared" si="1"/>
        <v>0</v>
      </c>
      <c r="AE24" s="401"/>
      <c r="AF24" s="401"/>
    </row>
    <row r="25" spans="1:32" s="195" customFormat="1" ht="27" customHeight="1">
      <c r="A25" s="402" t="s">
        <v>681</v>
      </c>
      <c r="B25" s="402"/>
      <c r="C25" s="402"/>
      <c r="D25" s="402"/>
      <c r="E25" s="402"/>
      <c r="F25" s="402"/>
      <c r="G25" s="402"/>
      <c r="H25" s="376"/>
      <c r="I25" s="194">
        <v>912</v>
      </c>
      <c r="J25" s="403">
        <v>8020000</v>
      </c>
      <c r="K25" s="404"/>
      <c r="L25" s="401">
        <f>L24+L23+L22+L21+L20+L18+L17</f>
        <v>0</v>
      </c>
      <c r="M25" s="401"/>
      <c r="N25" s="401"/>
      <c r="O25" s="401">
        <f>O24+O23+O22+O21+O20+O19+O18+O17</f>
        <v>8165259</v>
      </c>
      <c r="P25" s="401"/>
      <c r="Q25" s="401"/>
      <c r="R25" s="401">
        <f>R24+R23+R22+R21+R20+R18+R17</f>
        <v>3679024</v>
      </c>
      <c r="S25" s="401"/>
      <c r="T25" s="401"/>
      <c r="U25" s="401">
        <f>U24-U23+U22+U21+U20+U19+U18+U17</f>
        <v>15960196</v>
      </c>
      <c r="V25" s="401"/>
      <c r="W25" s="401"/>
      <c r="X25" s="401">
        <f t="shared" si="0"/>
        <v>35824479</v>
      </c>
      <c r="Y25" s="401"/>
      <c r="Z25" s="401"/>
      <c r="AA25" s="401">
        <v>0</v>
      </c>
      <c r="AB25" s="401"/>
      <c r="AC25" s="401"/>
      <c r="AD25" s="401">
        <f t="shared" si="1"/>
        <v>35824479</v>
      </c>
      <c r="AE25" s="401"/>
      <c r="AF25" s="401"/>
    </row>
    <row r="26" spans="1:32" s="197" customFormat="1" ht="18.75" customHeight="1">
      <c r="A26" s="376" t="s">
        <v>540</v>
      </c>
      <c r="B26" s="402"/>
      <c r="C26" s="402"/>
      <c r="D26" s="402"/>
      <c r="E26" s="402"/>
      <c r="F26" s="402"/>
      <c r="G26" s="402"/>
      <c r="H26" s="376"/>
      <c r="I26" s="196">
        <v>913</v>
      </c>
      <c r="J26" s="403">
        <v>0</v>
      </c>
      <c r="K26" s="404"/>
      <c r="L26" s="403">
        <v>0</v>
      </c>
      <c r="M26" s="408"/>
      <c r="N26" s="404"/>
      <c r="O26" s="401">
        <v>0</v>
      </c>
      <c r="P26" s="401"/>
      <c r="Q26" s="401"/>
      <c r="R26" s="401">
        <v>0</v>
      </c>
      <c r="S26" s="401"/>
      <c r="T26" s="401"/>
      <c r="U26" s="401">
        <v>0</v>
      </c>
      <c r="V26" s="401"/>
      <c r="W26" s="401"/>
      <c r="X26" s="401">
        <f t="shared" si="0"/>
        <v>0</v>
      </c>
      <c r="Y26" s="401"/>
      <c r="Z26" s="401"/>
      <c r="AA26" s="401">
        <v>0</v>
      </c>
      <c r="AB26" s="401"/>
      <c r="AC26" s="401"/>
      <c r="AD26" s="401">
        <f t="shared" si="1"/>
        <v>0</v>
      </c>
      <c r="AE26" s="401"/>
      <c r="AF26" s="401"/>
    </row>
    <row r="27" spans="1:32" s="197" customFormat="1" ht="18.75" customHeight="1">
      <c r="A27" s="376" t="s">
        <v>541</v>
      </c>
      <c r="B27" s="376"/>
      <c r="C27" s="376"/>
      <c r="D27" s="376"/>
      <c r="E27" s="376"/>
      <c r="F27" s="376"/>
      <c r="G27" s="376"/>
      <c r="H27" s="376"/>
      <c r="I27" s="196">
        <v>914</v>
      </c>
      <c r="J27" s="403">
        <v>0</v>
      </c>
      <c r="K27" s="404"/>
      <c r="L27" s="403">
        <v>0</v>
      </c>
      <c r="M27" s="408"/>
      <c r="N27" s="404"/>
      <c r="O27" s="401">
        <v>0</v>
      </c>
      <c r="P27" s="401"/>
      <c r="Q27" s="401"/>
      <c r="R27" s="401">
        <v>0</v>
      </c>
      <c r="S27" s="401"/>
      <c r="T27" s="401"/>
      <c r="U27" s="401">
        <v>0</v>
      </c>
      <c r="V27" s="401"/>
      <c r="W27" s="401"/>
      <c r="X27" s="401">
        <f t="shared" si="0"/>
        <v>0</v>
      </c>
      <c r="Y27" s="401"/>
      <c r="Z27" s="401"/>
      <c r="AA27" s="401">
        <v>0</v>
      </c>
      <c r="AB27" s="401"/>
      <c r="AC27" s="401"/>
      <c r="AD27" s="401">
        <f t="shared" si="1"/>
        <v>0</v>
      </c>
      <c r="AE27" s="401"/>
      <c r="AF27" s="401"/>
    </row>
    <row r="28" spans="1:32" s="195" customFormat="1" ht="21.75" customHeight="1">
      <c r="A28" s="402" t="s">
        <v>682</v>
      </c>
      <c r="B28" s="402"/>
      <c r="C28" s="402"/>
      <c r="D28" s="402"/>
      <c r="E28" s="402"/>
      <c r="F28" s="402"/>
      <c r="G28" s="402"/>
      <c r="H28" s="376"/>
      <c r="I28" s="194">
        <v>915</v>
      </c>
      <c r="J28" s="403">
        <v>8020000</v>
      </c>
      <c r="K28" s="404"/>
      <c r="L28" s="403">
        <v>0</v>
      </c>
      <c r="M28" s="408"/>
      <c r="N28" s="404"/>
      <c r="O28" s="401">
        <f>O27+O26+O25</f>
        <v>8165259</v>
      </c>
      <c r="P28" s="401"/>
      <c r="Q28" s="401"/>
      <c r="R28" s="401">
        <f>R27+R26+R25</f>
        <v>3679024</v>
      </c>
      <c r="S28" s="401"/>
      <c r="T28" s="401"/>
      <c r="U28" s="401">
        <f>U27+U26+U25</f>
        <v>15960196</v>
      </c>
      <c r="V28" s="401"/>
      <c r="W28" s="401"/>
      <c r="X28" s="401">
        <f t="shared" si="0"/>
        <v>35824479</v>
      </c>
      <c r="Y28" s="401"/>
      <c r="Z28" s="401"/>
      <c r="AA28" s="401">
        <v>0</v>
      </c>
      <c r="AB28" s="401"/>
      <c r="AC28" s="401"/>
      <c r="AD28" s="401">
        <f t="shared" si="1"/>
        <v>35824479</v>
      </c>
      <c r="AE28" s="401"/>
      <c r="AF28" s="401"/>
    </row>
    <row r="29" spans="1:32" s="197" customFormat="1" ht="18.75" customHeight="1">
      <c r="A29" s="376" t="s">
        <v>542</v>
      </c>
      <c r="B29" s="402"/>
      <c r="C29" s="402"/>
      <c r="D29" s="402"/>
      <c r="E29" s="402"/>
      <c r="F29" s="402"/>
      <c r="G29" s="402"/>
      <c r="H29" s="376"/>
      <c r="I29" s="196">
        <v>916</v>
      </c>
      <c r="J29" s="403">
        <v>0</v>
      </c>
      <c r="K29" s="404"/>
      <c r="L29" s="403">
        <v>0</v>
      </c>
      <c r="M29" s="408"/>
      <c r="N29" s="404"/>
      <c r="O29" s="401">
        <v>0</v>
      </c>
      <c r="P29" s="401"/>
      <c r="Q29" s="401"/>
      <c r="R29" s="401">
        <v>0</v>
      </c>
      <c r="S29" s="401"/>
      <c r="T29" s="401"/>
      <c r="U29" s="401">
        <v>0</v>
      </c>
      <c r="V29" s="401"/>
      <c r="W29" s="401"/>
      <c r="X29" s="401">
        <f t="shared" si="0"/>
        <v>0</v>
      </c>
      <c r="Y29" s="401"/>
      <c r="Z29" s="401"/>
      <c r="AA29" s="401">
        <v>0</v>
      </c>
      <c r="AB29" s="401"/>
      <c r="AC29" s="401"/>
      <c r="AD29" s="401">
        <f t="shared" si="1"/>
        <v>0</v>
      </c>
      <c r="AE29" s="401"/>
      <c r="AF29" s="401"/>
    </row>
    <row r="30" spans="1:32" s="197" customFormat="1" ht="18.75" customHeight="1">
      <c r="A30" s="376" t="s">
        <v>543</v>
      </c>
      <c r="B30" s="376"/>
      <c r="C30" s="376"/>
      <c r="D30" s="376"/>
      <c r="E30" s="376"/>
      <c r="F30" s="376"/>
      <c r="G30" s="376"/>
      <c r="H30" s="376"/>
      <c r="I30" s="196">
        <v>917</v>
      </c>
      <c r="J30" s="403">
        <v>0</v>
      </c>
      <c r="K30" s="404"/>
      <c r="L30" s="403">
        <v>0</v>
      </c>
      <c r="M30" s="408"/>
      <c r="N30" s="404"/>
      <c r="O30" s="401">
        <v>-3034286</v>
      </c>
      <c r="P30" s="401"/>
      <c r="Q30" s="401"/>
      <c r="R30" s="401">
        <v>0</v>
      </c>
      <c r="S30" s="401"/>
      <c r="T30" s="401"/>
      <c r="U30" s="401">
        <v>0</v>
      </c>
      <c r="V30" s="401"/>
      <c r="W30" s="401"/>
      <c r="X30" s="401">
        <f t="shared" si="0"/>
        <v>-3034286</v>
      </c>
      <c r="Y30" s="401"/>
      <c r="Z30" s="401"/>
      <c r="AA30" s="401">
        <v>0</v>
      </c>
      <c r="AB30" s="401"/>
      <c r="AC30" s="401"/>
      <c r="AD30" s="401">
        <f t="shared" si="1"/>
        <v>-3034286</v>
      </c>
      <c r="AE30" s="401"/>
      <c r="AF30" s="401"/>
    </row>
    <row r="31" spans="1:32" s="197" customFormat="1" ht="18.75" customHeight="1">
      <c r="A31" s="376" t="s">
        <v>544</v>
      </c>
      <c r="B31" s="402"/>
      <c r="C31" s="402"/>
      <c r="D31" s="402"/>
      <c r="E31" s="402"/>
      <c r="F31" s="402"/>
      <c r="G31" s="402"/>
      <c r="H31" s="376"/>
      <c r="I31" s="196">
        <v>918</v>
      </c>
      <c r="J31" s="403">
        <v>0</v>
      </c>
      <c r="K31" s="404"/>
      <c r="L31" s="403">
        <v>0</v>
      </c>
      <c r="M31" s="408"/>
      <c r="N31" s="404"/>
      <c r="O31" s="401">
        <v>0</v>
      </c>
      <c r="P31" s="401"/>
      <c r="Q31" s="401"/>
      <c r="R31" s="401">
        <v>0</v>
      </c>
      <c r="S31" s="401"/>
      <c r="T31" s="401"/>
      <c r="U31" s="401">
        <v>0</v>
      </c>
      <c r="V31" s="401"/>
      <c r="W31" s="401"/>
      <c r="X31" s="401">
        <f t="shared" si="0"/>
        <v>0</v>
      </c>
      <c r="Y31" s="401"/>
      <c r="Z31" s="401"/>
      <c r="AA31" s="401">
        <v>0</v>
      </c>
      <c r="AB31" s="401"/>
      <c r="AC31" s="401"/>
      <c r="AD31" s="401">
        <f t="shared" si="1"/>
        <v>0</v>
      </c>
      <c r="AE31" s="401"/>
      <c r="AF31" s="401"/>
    </row>
    <row r="32" spans="1:32" s="197" customFormat="1" ht="18.75" customHeight="1">
      <c r="A32" s="376" t="s">
        <v>545</v>
      </c>
      <c r="B32" s="376"/>
      <c r="C32" s="376"/>
      <c r="D32" s="376"/>
      <c r="E32" s="376"/>
      <c r="F32" s="376"/>
      <c r="G32" s="376"/>
      <c r="H32" s="376"/>
      <c r="I32" s="196">
        <v>919</v>
      </c>
      <c r="J32" s="403">
        <v>0</v>
      </c>
      <c r="K32" s="404"/>
      <c r="L32" s="403">
        <v>0</v>
      </c>
      <c r="M32" s="408"/>
      <c r="N32" s="404"/>
      <c r="O32" s="401">
        <v>0</v>
      </c>
      <c r="P32" s="401"/>
      <c r="Q32" s="401"/>
      <c r="R32" s="401">
        <v>0</v>
      </c>
      <c r="S32" s="401"/>
      <c r="T32" s="401"/>
      <c r="U32" s="401">
        <v>4376850</v>
      </c>
      <c r="V32" s="401"/>
      <c r="W32" s="401"/>
      <c r="X32" s="401">
        <f t="shared" si="0"/>
        <v>4376850</v>
      </c>
      <c r="Y32" s="401"/>
      <c r="Z32" s="401"/>
      <c r="AA32" s="401">
        <v>0</v>
      </c>
      <c r="AB32" s="401"/>
      <c r="AC32" s="401"/>
      <c r="AD32" s="401">
        <f t="shared" si="1"/>
        <v>4376850</v>
      </c>
      <c r="AE32" s="401"/>
      <c r="AF32" s="401"/>
    </row>
    <row r="33" spans="1:32" s="197" customFormat="1" ht="18.75" customHeight="1">
      <c r="A33" s="376" t="s">
        <v>546</v>
      </c>
      <c r="B33" s="402"/>
      <c r="C33" s="402"/>
      <c r="D33" s="402"/>
      <c r="E33" s="402"/>
      <c r="F33" s="402"/>
      <c r="G33" s="402"/>
      <c r="H33" s="376"/>
      <c r="I33" s="196">
        <v>920</v>
      </c>
      <c r="J33" s="403">
        <v>0</v>
      </c>
      <c r="K33" s="404"/>
      <c r="L33" s="403">
        <v>0</v>
      </c>
      <c r="M33" s="408"/>
      <c r="N33" s="404"/>
      <c r="O33" s="401">
        <v>0</v>
      </c>
      <c r="P33" s="401"/>
      <c r="Q33" s="401"/>
      <c r="R33" s="401">
        <v>0</v>
      </c>
      <c r="S33" s="401"/>
      <c r="T33" s="401"/>
      <c r="U33" s="401">
        <v>0</v>
      </c>
      <c r="V33" s="401"/>
      <c r="W33" s="401"/>
      <c r="X33" s="401">
        <f t="shared" si="0"/>
        <v>0</v>
      </c>
      <c r="Y33" s="401"/>
      <c r="Z33" s="401"/>
      <c r="AA33" s="401">
        <v>0</v>
      </c>
      <c r="AB33" s="401"/>
      <c r="AC33" s="401"/>
      <c r="AD33" s="401">
        <f t="shared" si="1"/>
        <v>0</v>
      </c>
      <c r="AE33" s="401"/>
      <c r="AF33" s="401"/>
    </row>
    <row r="34" spans="1:32" s="197" customFormat="1" ht="18.75" customHeight="1">
      <c r="A34" s="376" t="s">
        <v>547</v>
      </c>
      <c r="B34" s="402"/>
      <c r="C34" s="402"/>
      <c r="D34" s="402"/>
      <c r="E34" s="402"/>
      <c r="F34" s="402"/>
      <c r="G34" s="402"/>
      <c r="H34" s="376"/>
      <c r="I34" s="196">
        <v>921</v>
      </c>
      <c r="J34" s="403">
        <v>0</v>
      </c>
      <c r="K34" s="404"/>
      <c r="L34" s="403">
        <v>0</v>
      </c>
      <c r="M34" s="408"/>
      <c r="N34" s="404"/>
      <c r="O34" s="401">
        <v>0</v>
      </c>
      <c r="P34" s="401"/>
      <c r="Q34" s="401"/>
      <c r="R34" s="401">
        <v>0</v>
      </c>
      <c r="S34" s="401"/>
      <c r="T34" s="401"/>
      <c r="U34" s="401">
        <v>1180124</v>
      </c>
      <c r="V34" s="401"/>
      <c r="W34" s="401"/>
      <c r="X34" s="401">
        <f t="shared" si="0"/>
        <v>1180124</v>
      </c>
      <c r="Y34" s="401"/>
      <c r="Z34" s="401"/>
      <c r="AA34" s="401">
        <v>0</v>
      </c>
      <c r="AB34" s="401"/>
      <c r="AC34" s="401"/>
      <c r="AD34" s="401">
        <f t="shared" si="1"/>
        <v>1180124</v>
      </c>
      <c r="AE34" s="401"/>
      <c r="AF34" s="401"/>
    </row>
    <row r="35" spans="1:32" s="197" customFormat="1" ht="18.75" customHeight="1">
      <c r="A35" s="376" t="s">
        <v>548</v>
      </c>
      <c r="B35" s="376"/>
      <c r="C35" s="376"/>
      <c r="D35" s="376"/>
      <c r="E35" s="376"/>
      <c r="F35" s="376"/>
      <c r="G35" s="376"/>
      <c r="H35" s="376"/>
      <c r="I35" s="196">
        <v>922</v>
      </c>
      <c r="J35" s="403">
        <v>7980000</v>
      </c>
      <c r="K35" s="404"/>
      <c r="L35" s="403">
        <v>0</v>
      </c>
      <c r="M35" s="408"/>
      <c r="N35" s="404"/>
      <c r="O35" s="401">
        <v>0</v>
      </c>
      <c r="P35" s="401"/>
      <c r="Q35" s="401"/>
      <c r="R35" s="401">
        <v>320976</v>
      </c>
      <c r="S35" s="401"/>
      <c r="T35" s="401"/>
      <c r="U35" s="401">
        <v>-8300976</v>
      </c>
      <c r="V35" s="401"/>
      <c r="W35" s="401"/>
      <c r="X35" s="401">
        <f t="shared" si="0"/>
        <v>0</v>
      </c>
      <c r="Y35" s="401"/>
      <c r="Z35" s="401"/>
      <c r="AA35" s="401">
        <v>0</v>
      </c>
      <c r="AB35" s="401"/>
      <c r="AC35" s="401"/>
      <c r="AD35" s="401">
        <f t="shared" si="1"/>
        <v>0</v>
      </c>
      <c r="AE35" s="401"/>
      <c r="AF35" s="401"/>
    </row>
    <row r="36" spans="1:32" s="195" customFormat="1" ht="18.75" customHeight="1">
      <c r="A36" s="402" t="s">
        <v>683</v>
      </c>
      <c r="B36" s="402"/>
      <c r="C36" s="402"/>
      <c r="D36" s="402"/>
      <c r="E36" s="402"/>
      <c r="F36" s="402"/>
      <c r="G36" s="402"/>
      <c r="H36" s="376"/>
      <c r="I36" s="194">
        <v>923</v>
      </c>
      <c r="J36" s="403">
        <f>+J28+J29+J30+J31+J32+J33+J34+J35</f>
        <v>16000000</v>
      </c>
      <c r="K36" s="404"/>
      <c r="L36" s="405">
        <f>L35+L34+L33+L32+L31+L30+L29+L28</f>
        <v>0</v>
      </c>
      <c r="M36" s="406"/>
      <c r="N36" s="407"/>
      <c r="O36" s="405">
        <f>O35+O34+O33+O32+O31+O30+O29+O28</f>
        <v>5130973</v>
      </c>
      <c r="P36" s="406"/>
      <c r="Q36" s="407"/>
      <c r="R36" s="405">
        <f>R35+R34+R33+R32+R31+R30+R29+R28</f>
        <v>4000000</v>
      </c>
      <c r="S36" s="406"/>
      <c r="T36" s="407"/>
      <c r="U36" s="405">
        <f>U35-U34+U33+U32+U31+U30+U29+U28</f>
        <v>10855946</v>
      </c>
      <c r="V36" s="406"/>
      <c r="W36" s="407"/>
      <c r="X36" s="401">
        <f>U36+R36+O36+L36+J36</f>
        <v>35986919</v>
      </c>
      <c r="Y36" s="401"/>
      <c r="Z36" s="401"/>
      <c r="AA36" s="401">
        <v>0</v>
      </c>
      <c r="AB36" s="401"/>
      <c r="AC36" s="401"/>
      <c r="AD36" s="401">
        <f t="shared" si="1"/>
        <v>35986919</v>
      </c>
      <c r="AE36" s="401"/>
      <c r="AF36" s="401"/>
    </row>
    <row r="38" spans="1:31" ht="12.75">
      <c r="A38" s="11" t="s">
        <v>670</v>
      </c>
      <c r="M38" s="11" t="s">
        <v>549</v>
      </c>
      <c r="AE38" s="11" t="s">
        <v>550</v>
      </c>
    </row>
    <row r="39" spans="1:3" ht="12.75">
      <c r="A39" s="400" t="s">
        <v>684</v>
      </c>
      <c r="B39" s="400"/>
      <c r="C39" s="400"/>
    </row>
    <row r="59" spans="13:14" ht="12.75">
      <c r="M59" s="180"/>
      <c r="N59" s="180"/>
    </row>
  </sheetData>
  <sheetProtection/>
  <mergeCells count="232">
    <mergeCell ref="K5:N5"/>
    <mergeCell ref="K9:N9"/>
    <mergeCell ref="A11:H12"/>
    <mergeCell ref="I11:I12"/>
    <mergeCell ref="J11:Z11"/>
    <mergeCell ref="A7:R7"/>
    <mergeCell ref="A8:R8"/>
    <mergeCell ref="AA11:AC12"/>
    <mergeCell ref="AD11:AF12"/>
    <mergeCell ref="J12:K12"/>
    <mergeCell ref="L12:N12"/>
    <mergeCell ref="O12:Q12"/>
    <mergeCell ref="R12:T12"/>
    <mergeCell ref="U12:W12"/>
    <mergeCell ref="X12:Z12"/>
    <mergeCell ref="R13:T13"/>
    <mergeCell ref="U13:W13"/>
    <mergeCell ref="X13:Z13"/>
    <mergeCell ref="AA13:AC13"/>
    <mergeCell ref="A13:H13"/>
    <mergeCell ref="J13:K13"/>
    <mergeCell ref="L13:N13"/>
    <mergeCell ref="O13:Q13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5:T15"/>
    <mergeCell ref="U15:W15"/>
    <mergeCell ref="X15:Z15"/>
    <mergeCell ref="AA15:AC15"/>
    <mergeCell ref="A15:H15"/>
    <mergeCell ref="J15:K15"/>
    <mergeCell ref="L15:N15"/>
    <mergeCell ref="O15:Q15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7:T17"/>
    <mergeCell ref="U17:W17"/>
    <mergeCell ref="X17:Z17"/>
    <mergeCell ref="AA17:AC17"/>
    <mergeCell ref="A17:H17"/>
    <mergeCell ref="J17:K17"/>
    <mergeCell ref="L17:N17"/>
    <mergeCell ref="O17:Q17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9:T19"/>
    <mergeCell ref="U19:W19"/>
    <mergeCell ref="X19:Z19"/>
    <mergeCell ref="AA19:AC19"/>
    <mergeCell ref="A19:H19"/>
    <mergeCell ref="J19:K19"/>
    <mergeCell ref="L19:N19"/>
    <mergeCell ref="O19:Q19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21:T21"/>
    <mergeCell ref="U21:W21"/>
    <mergeCell ref="X21:Z21"/>
    <mergeCell ref="AA21:AC21"/>
    <mergeCell ref="A21:H21"/>
    <mergeCell ref="J21:K21"/>
    <mergeCell ref="L21:N21"/>
    <mergeCell ref="O21:Q21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3:T23"/>
    <mergeCell ref="U23:W23"/>
    <mergeCell ref="X23:Z23"/>
    <mergeCell ref="AA23:AC23"/>
    <mergeCell ref="A23:H23"/>
    <mergeCell ref="J23:K23"/>
    <mergeCell ref="L23:N23"/>
    <mergeCell ref="O23:Q23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5:T25"/>
    <mergeCell ref="U25:W25"/>
    <mergeCell ref="X25:Z25"/>
    <mergeCell ref="AA25:AC25"/>
    <mergeCell ref="A25:H25"/>
    <mergeCell ref="J25:K25"/>
    <mergeCell ref="L25:N25"/>
    <mergeCell ref="O25:Q25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7:T27"/>
    <mergeCell ref="U27:W27"/>
    <mergeCell ref="X27:Z27"/>
    <mergeCell ref="AA27:AC27"/>
    <mergeCell ref="A27:H27"/>
    <mergeCell ref="J27:K27"/>
    <mergeCell ref="L27:N27"/>
    <mergeCell ref="O27:Q27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9:T29"/>
    <mergeCell ref="U29:W29"/>
    <mergeCell ref="X29:Z29"/>
    <mergeCell ref="AA29:AC29"/>
    <mergeCell ref="A29:H29"/>
    <mergeCell ref="J29:K29"/>
    <mergeCell ref="L29:N29"/>
    <mergeCell ref="O29:Q29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31:T31"/>
    <mergeCell ref="U31:W31"/>
    <mergeCell ref="X31:Z31"/>
    <mergeCell ref="AA31:AC31"/>
    <mergeCell ref="A31:H31"/>
    <mergeCell ref="J31:K31"/>
    <mergeCell ref="L31:N31"/>
    <mergeCell ref="O31:Q31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3:T33"/>
    <mergeCell ref="U33:W33"/>
    <mergeCell ref="X33:Z33"/>
    <mergeCell ref="AA33:AC33"/>
    <mergeCell ref="A33:H33"/>
    <mergeCell ref="J33:K33"/>
    <mergeCell ref="L33:N33"/>
    <mergeCell ref="O33:Q33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39:C39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</mergeCells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67.140625" style="321" customWidth="1"/>
    <col min="2" max="2" width="45.57421875" style="305" customWidth="1"/>
    <col min="3" max="16384" width="9.140625" style="305" customWidth="1"/>
  </cols>
  <sheetData>
    <row r="1" spans="1:11" ht="12.75">
      <c r="A1" s="323" t="s">
        <v>592</v>
      </c>
      <c r="B1" s="303" t="s">
        <v>591</v>
      </c>
      <c r="C1" s="304"/>
      <c r="E1" s="304"/>
      <c r="F1" s="304"/>
      <c r="G1" s="306"/>
      <c r="I1" s="307"/>
      <c r="J1" s="307"/>
      <c r="K1" s="307"/>
    </row>
    <row r="2" spans="1:11" ht="12.75">
      <c r="A2" s="430" t="s">
        <v>600</v>
      </c>
      <c r="B2" s="303" t="s">
        <v>599</v>
      </c>
      <c r="C2" s="304"/>
      <c r="E2" s="304"/>
      <c r="F2" s="304"/>
      <c r="G2" s="306"/>
      <c r="I2" s="307"/>
      <c r="J2" s="307"/>
      <c r="K2" s="307"/>
    </row>
    <row r="3" spans="1:11" ht="34.5" customHeight="1">
      <c r="A3" s="431"/>
      <c r="B3" s="303"/>
      <c r="C3" s="308"/>
      <c r="D3" s="308"/>
      <c r="E3" s="308"/>
      <c r="F3" s="308"/>
      <c r="G3" s="308"/>
      <c r="H3" s="308"/>
      <c r="I3" s="308"/>
      <c r="J3" s="308"/>
      <c r="K3" s="308"/>
    </row>
    <row r="4" spans="1:11" ht="48.75" customHeight="1">
      <c r="A4" s="325" t="s">
        <v>593</v>
      </c>
      <c r="B4" s="325" t="s">
        <v>594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2" ht="12.75">
      <c r="A5" s="326"/>
      <c r="B5" s="327"/>
    </row>
    <row r="6" spans="1:2" ht="12.75">
      <c r="A6" s="328"/>
      <c r="B6" s="327"/>
    </row>
    <row r="7" spans="1:2" ht="12.75">
      <c r="A7" s="329"/>
      <c r="B7" s="327"/>
    </row>
    <row r="8" spans="1:2" ht="12.75">
      <c r="A8" s="327"/>
      <c r="B8" s="330"/>
    </row>
    <row r="9" spans="1:2" ht="12.75">
      <c r="A9" s="331"/>
      <c r="B9" s="327"/>
    </row>
    <row r="10" spans="1:2" ht="12.75">
      <c r="A10" s="327"/>
      <c r="B10" s="327"/>
    </row>
    <row r="11" spans="1:2" ht="12.75">
      <c r="A11" s="327"/>
      <c r="B11" s="327"/>
    </row>
    <row r="12" spans="1:2" ht="12.75">
      <c r="A12" s="332"/>
      <c r="B12" s="327"/>
    </row>
    <row r="13" spans="1:2" ht="15" customHeight="1">
      <c r="A13" s="332"/>
      <c r="B13" s="327"/>
    </row>
    <row r="14" spans="1:2" ht="17.25" customHeight="1">
      <c r="A14" s="332"/>
      <c r="B14" s="327"/>
    </row>
    <row r="15" spans="1:2" ht="12.75">
      <c r="A15" s="332"/>
      <c r="B15" s="327"/>
    </row>
    <row r="16" spans="1:2" ht="12.75">
      <c r="A16" s="332"/>
      <c r="B16" s="327"/>
    </row>
    <row r="17" spans="1:2" ht="12.75">
      <c r="A17" s="332"/>
      <c r="B17" s="327"/>
    </row>
    <row r="18" spans="1:2" ht="12.75">
      <c r="A18" s="333"/>
      <c r="B18" s="327"/>
    </row>
    <row r="19" spans="1:2" ht="12.75">
      <c r="A19" s="332"/>
      <c r="B19" s="327"/>
    </row>
    <row r="20" spans="1:2" ht="12.75">
      <c r="A20" s="332"/>
      <c r="B20" s="327"/>
    </row>
    <row r="21" spans="1:2" ht="12.75">
      <c r="A21" s="332"/>
      <c r="B21" s="327"/>
    </row>
    <row r="22" spans="1:2" ht="17.25" customHeight="1">
      <c r="A22" s="326"/>
      <c r="B22" s="327"/>
    </row>
    <row r="23" spans="1:2" ht="12.75">
      <c r="A23" s="332"/>
      <c r="B23" s="327"/>
    </row>
    <row r="24" spans="1:2" ht="12.75">
      <c r="A24" s="332"/>
      <c r="B24" s="327"/>
    </row>
    <row r="25" spans="1:2" ht="12.75">
      <c r="A25" s="332"/>
      <c r="B25" s="327"/>
    </row>
    <row r="26" spans="1:2" ht="12.75">
      <c r="A26" s="332"/>
      <c r="B26" s="327"/>
    </row>
    <row r="27" spans="1:2" ht="12.75">
      <c r="A27" s="332"/>
      <c r="B27" s="327"/>
    </row>
    <row r="28" spans="1:2" ht="12.75">
      <c r="A28" s="332"/>
      <c r="B28" s="327"/>
    </row>
    <row r="30" spans="1:2" ht="12.75">
      <c r="A30" s="322" t="s">
        <v>588</v>
      </c>
      <c r="B30" s="306"/>
    </row>
    <row r="31" spans="1:2" ht="12.75">
      <c r="A31" s="323"/>
      <c r="B31" s="324"/>
    </row>
    <row r="32" ht="12.75">
      <c r="B32" s="306" t="s">
        <v>590</v>
      </c>
    </row>
    <row r="33" ht="12.75">
      <c r="B33" s="324"/>
    </row>
  </sheetData>
  <sheetProtection/>
  <mergeCells count="1">
    <mergeCell ref="A2:A3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Hubanic, Ruzica</cp:lastModifiedBy>
  <cp:lastPrinted>2013-02-27T09:51:37Z</cp:lastPrinted>
  <dcterms:created xsi:type="dcterms:W3CDTF">2010-09-03T11:16:46Z</dcterms:created>
  <dcterms:modified xsi:type="dcterms:W3CDTF">2022-02-25T07:35:06Z</dcterms:modified>
  <cp:category/>
  <cp:version/>
  <cp:contentType/>
  <cp:contentStatus/>
</cp:coreProperties>
</file>